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levelező'!$A$6:$F$71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9" l="1"/>
  <c r="G36" i="9"/>
  <c r="F36" i="9"/>
  <c r="E36" i="9"/>
  <c r="D36" i="9"/>
  <c r="C36" i="9"/>
  <c r="G35" i="9"/>
  <c r="F35" i="9"/>
  <c r="E35" i="9"/>
  <c r="D35" i="9"/>
  <c r="C35" i="9"/>
  <c r="C71" i="9"/>
  <c r="D51" i="9"/>
  <c r="D71" i="9"/>
  <c r="E51" i="9"/>
  <c r="E71" i="9"/>
  <c r="F55" i="9"/>
  <c r="F71" i="9"/>
  <c r="F59" i="9"/>
  <c r="F54" i="9"/>
  <c r="F70" i="9"/>
  <c r="E50" i="9"/>
  <c r="E70" i="9"/>
  <c r="D50" i="9"/>
  <c r="D70" i="9"/>
  <c r="G68" i="9"/>
  <c r="F67" i="9"/>
  <c r="E67" i="9"/>
  <c r="D67" i="9"/>
  <c r="C67" i="9"/>
  <c r="F64" i="9"/>
  <c r="E64" i="9"/>
  <c r="D64" i="9"/>
  <c r="C64" i="9"/>
  <c r="F63" i="9"/>
  <c r="E63" i="9"/>
  <c r="D63" i="9"/>
  <c r="C63" i="9"/>
  <c r="G63" i="9"/>
  <c r="G60" i="9"/>
  <c r="E60" i="9"/>
  <c r="D60" i="9"/>
  <c r="C60" i="9"/>
  <c r="E59" i="9"/>
  <c r="D59" i="9"/>
  <c r="C59" i="9"/>
  <c r="G59" i="9"/>
  <c r="C70" i="9"/>
  <c r="E55" i="9"/>
  <c r="D55" i="9"/>
  <c r="C55" i="9"/>
  <c r="E54" i="9"/>
  <c r="D54" i="9"/>
  <c r="C54" i="9"/>
  <c r="F51" i="9"/>
  <c r="C51" i="9"/>
  <c r="F50" i="9"/>
  <c r="C50" i="9"/>
  <c r="F46" i="9"/>
  <c r="E46" i="9"/>
  <c r="D46" i="9"/>
  <c r="C46" i="9"/>
  <c r="F45" i="9"/>
  <c r="E45" i="9"/>
  <c r="D45" i="9"/>
  <c r="C45" i="9"/>
  <c r="G50" i="9"/>
  <c r="G54" i="9"/>
  <c r="G41" i="9"/>
  <c r="G46" i="9"/>
  <c r="G51" i="9"/>
  <c r="G55" i="9"/>
  <c r="G42" i="9"/>
  <c r="G45" i="9"/>
  <c r="G70" i="9"/>
</calcChain>
</file>

<file path=xl/sharedStrings.xml><?xml version="1.0" encoding="utf-8"?>
<sst xmlns="http://schemas.openxmlformats.org/spreadsheetml/2006/main" count="232" uniqueCount="131">
  <si>
    <t>Biológiatanár tanári szakképzettség birtokában újabb, természettudomány-környezettan szakos tanári oklevelet adó tanárképzés</t>
  </si>
  <si>
    <t>120 kredit levelező 2023-tól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</si>
  <si>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</si>
  <si>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</si>
  <si>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</si>
  <si>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</si>
  <si>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</si>
  <si>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</si>
  <si>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</si>
  <si>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</si>
  <si>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>Tantárgyfelelős</t>
  </si>
  <si>
    <t>ea</t>
  </si>
  <si>
    <t>gy</t>
  </si>
  <si>
    <t>lgy</t>
  </si>
  <si>
    <t>szgy</t>
  </si>
  <si>
    <t>Szakterületi ismeretek (100 kredit)</t>
  </si>
  <si>
    <t xml:space="preserve">     kötelező tárgyak (97 kredit)</t>
  </si>
  <si>
    <t>term1a23vlr</t>
  </si>
  <si>
    <t>A természet 1 (Bevezetés)</t>
  </si>
  <si>
    <t>x</t>
  </si>
  <si>
    <t>K(5)</t>
  </si>
  <si>
    <t>Weiszburg Tamás</t>
  </si>
  <si>
    <t>foldtuda23vlr</t>
  </si>
  <si>
    <t>Földtudomány</t>
  </si>
  <si>
    <t>Harman-Tóth Erzsébet</t>
  </si>
  <si>
    <t>kemalapa23vlr</t>
  </si>
  <si>
    <t>Kémiai alapok</t>
  </si>
  <si>
    <t>Zsélyné Ujvári Mária</t>
  </si>
  <si>
    <t>kemia1a23vlr</t>
  </si>
  <si>
    <t>Kémia 1</t>
  </si>
  <si>
    <t>kemia2a23vlr</t>
  </si>
  <si>
    <t>Kémia 2</t>
  </si>
  <si>
    <t>Gyj(5)</t>
  </si>
  <si>
    <t>kemia3a23vlr</t>
  </si>
  <si>
    <t>Kémia 3</t>
  </si>
  <si>
    <t>Tóth Gergely</t>
  </si>
  <si>
    <t>halkemiaa23vlr</t>
  </si>
  <si>
    <t>Haladó kémia</t>
  </si>
  <si>
    <t>Homonnay Zoltán</t>
  </si>
  <si>
    <t>fizalapa23vlr</t>
  </si>
  <si>
    <t>Fizikai alapok</t>
  </si>
  <si>
    <t>Jenei Péter</t>
  </si>
  <si>
    <t>fizika1a23vlr</t>
  </si>
  <si>
    <t>Fizika 1</t>
  </si>
  <si>
    <t>Csanád Máté</t>
  </si>
  <si>
    <t>fizika2a23vlr</t>
  </si>
  <si>
    <t>Fizika 2</t>
  </si>
  <si>
    <t>fizika3a23vlr</t>
  </si>
  <si>
    <t>Fizika 3</t>
  </si>
  <si>
    <t>halfizikaa23vlr</t>
  </si>
  <si>
    <t>Haladó fizika</t>
  </si>
  <si>
    <t>halbiola23elr</t>
  </si>
  <si>
    <t>Haladó biológia</t>
  </si>
  <si>
    <t>Márialigeti Károly</t>
  </si>
  <si>
    <t>ktudalapa23vlr</t>
  </si>
  <si>
    <t>Környezettudományi alapok</t>
  </si>
  <si>
    <t>Pribéli Levente</t>
  </si>
  <si>
    <t>ktud1a23vlr</t>
  </si>
  <si>
    <t>Környezettudomány 1</t>
  </si>
  <si>
    <t>Berki Márton</t>
  </si>
  <si>
    <t>ktud2a23vlr</t>
  </si>
  <si>
    <t>Környezettudomány 2</t>
  </si>
  <si>
    <t>Felkerné Dr. Kothay Klára</t>
  </si>
  <si>
    <t>halktuda23vlr</t>
  </si>
  <si>
    <t>Haladó környezettudomány</t>
  </si>
  <si>
    <t>term2a23vlr</t>
  </si>
  <si>
    <t>A természet  2 (szintézis)</t>
  </si>
  <si>
    <t>integr1a23vlr</t>
  </si>
  <si>
    <t>Integrált alkalmazás 1 (projektmunka)</t>
  </si>
  <si>
    <t>integr2a23vlr</t>
  </si>
  <si>
    <t>Integrált alkalmazás 2 (projektmunka)</t>
  </si>
  <si>
    <t>Bubik Veronika</t>
  </si>
  <si>
    <t>integr3a23vlr</t>
  </si>
  <si>
    <t>Integrált alkalmazás 3 (projektmunka)</t>
  </si>
  <si>
    <t>Harsányi Bence</t>
  </si>
  <si>
    <t>integr4a23vlr</t>
  </si>
  <si>
    <t>Integrált alkalmazás 4 (projektmunka)</t>
  </si>
  <si>
    <t>integr5a23vlr</t>
  </si>
  <si>
    <t>Integrált alkalmazás 5 (projektmunka)</t>
  </si>
  <si>
    <t>Kiskovács Attila</t>
  </si>
  <si>
    <t>integr6a23vlr</t>
  </si>
  <si>
    <t>Integrált alkalmazás 6 (projektmunka)</t>
  </si>
  <si>
    <t>összes kontaktóra</t>
  </si>
  <si>
    <t>összes kredit</t>
  </si>
  <si>
    <t xml:space="preserve">     kötelezően választható tárgyak (teljesítendő 3 kredit)</t>
  </si>
  <si>
    <t>kemia4a23vlr</t>
  </si>
  <si>
    <t>Kémia 4</t>
  </si>
  <si>
    <t>kv</t>
  </si>
  <si>
    <t>Homonnay Zoltám</t>
  </si>
  <si>
    <t>fizika4a23vlr</t>
  </si>
  <si>
    <t>Fizika 4</t>
  </si>
  <si>
    <t>biol4a23vlr</t>
  </si>
  <si>
    <t>Biológia 4</t>
  </si>
  <si>
    <t>Kovács M. Gábor</t>
  </si>
  <si>
    <t>Szaktárgyi kritériumvizsga (0 kredit)</t>
  </si>
  <si>
    <t>RTK-SZVL-TER</t>
  </si>
  <si>
    <t>Szaktárgyi kritériumvizsga</t>
  </si>
  <si>
    <t>Angyal Zsuzsanna</t>
  </si>
  <si>
    <t>Szakmódszertani ismeretek (8 kredit)</t>
  </si>
  <si>
    <t>ttudmdszta23vlr</t>
  </si>
  <si>
    <t>Természettudomány tanítás módszertana</t>
  </si>
  <si>
    <t>ktanmdszta23vlr</t>
  </si>
  <si>
    <t>Környezettan tanítás módszertana</t>
  </si>
  <si>
    <t>Iskolai gyakorlatok (3 kredit)</t>
  </si>
  <si>
    <t>RTK-SZGYL3-TER</t>
  </si>
  <si>
    <t>Szaktárgyi tanítási gyakorlat</t>
  </si>
  <si>
    <t>Gy(5)</t>
  </si>
  <si>
    <t>Portfólió</t>
  </si>
  <si>
    <t>RTK-TAN22-PFKL</t>
  </si>
  <si>
    <t>Portfólió készítést támogató szeminárium</t>
  </si>
  <si>
    <t>Gy(3)</t>
  </si>
  <si>
    <t>PPK</t>
  </si>
  <si>
    <t>RTK-TAN22-PF1L</t>
  </si>
  <si>
    <t>Anyanyelvi kritériumvizsga</t>
  </si>
  <si>
    <t>OTK-AKV</t>
  </si>
  <si>
    <t>BTK</t>
  </si>
  <si>
    <t>Szabadon választható tárgy</t>
  </si>
  <si>
    <t>Szabadon választható tárgyak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</si>
  <si>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</si>
  <si>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</si>
  <si>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</si>
  <si>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</si>
  <si>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</si>
  <si>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</si>
  <si>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</si>
  <si>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</si>
  <si>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</si>
  <si>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</si>
  <si>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</si>
  <si>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 tanár</t>
  </si>
  <si>
    <t>Érvényes: 2026 januárjában. Az esetleges változásokról az ELTE TTK és az ELTE TKK (Tanárképző Központ) honlapján, 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</si>
</sst>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i/>
      <sz val="12"/>
      <name val="Arial"/>
      <family val="2"/>
      <charset val="238"/>
    </font>
    <font>
      <b/>
      <sz val="1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" fillId="4" borderId="17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1" fillId="5" borderId="17" xfId="1" applyFill="1" applyBorder="1" applyAlignment="1">
      <alignment horizontal="left" vertical="center"/>
    </xf>
    <xf numFmtId="0" fontId="1" fillId="0" borderId="15" xfId="1" applyBorder="1" applyAlignment="1">
      <alignment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1" fillId="0" borderId="3" xfId="3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1" fillId="0" borderId="17" xfId="1" applyBorder="1" applyAlignment="1">
      <alignment vertical="center"/>
    </xf>
    <xf numFmtId="0" fontId="1" fillId="0" borderId="16" xfId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6" fillId="0" borderId="15" xfId="3" applyFont="1" applyBorder="1" applyAlignment="1">
      <alignment horizontal="center" vertical="center"/>
    </xf>
    <xf numFmtId="0" fontId="0" fillId="3" borderId="15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1" fillId="3" borderId="17" xfId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5" fillId="3" borderId="3" xfId="1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0" fillId="0" borderId="15" xfId="0" applyBorder="1"/>
    <xf numFmtId="0" fontId="1" fillId="2" borderId="22" xfId="5" applyFill="1" applyBorder="1" applyAlignment="1">
      <alignment horizontal="left" vertical="center"/>
    </xf>
    <xf numFmtId="0" fontId="1" fillId="2" borderId="23" xfId="5" applyFill="1" applyBorder="1" applyAlignment="1">
      <alignment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1" fillId="5" borderId="18" xfId="1" applyFill="1" applyBorder="1" applyAlignment="1">
      <alignment horizontal="left" vertical="center"/>
    </xf>
    <xf numFmtId="0" fontId="1" fillId="2" borderId="25" xfId="5" applyFill="1" applyBorder="1" applyAlignment="1">
      <alignment vertical="center" wrapText="1"/>
    </xf>
    <xf numFmtId="0" fontId="6" fillId="4" borderId="25" xfId="1" applyFont="1" applyFill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2" borderId="25" xfId="5" applyFont="1" applyFill="1" applyBorder="1" applyAlignment="1">
      <alignment horizontal="center" vertical="center"/>
    </xf>
    <xf numFmtId="0" fontId="1" fillId="5" borderId="25" xfId="1" applyFill="1" applyBorder="1" applyAlignment="1">
      <alignment horizontal="left" vertical="center"/>
    </xf>
    <xf numFmtId="164" fontId="9" fillId="6" borderId="27" xfId="1" applyNumberFormat="1" applyFont="1" applyFill="1" applyBorder="1" applyAlignment="1">
      <alignment horizontal="center" vertical="center"/>
    </xf>
    <xf numFmtId="164" fontId="9" fillId="6" borderId="28" xfId="1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6" fillId="0" borderId="1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0" fillId="6" borderId="13" xfId="2" applyFont="1" applyFill="1" applyBorder="1" applyAlignment="1">
      <alignment horizontal="right" vertical="center"/>
    </xf>
    <xf numFmtId="0" fontId="10" fillId="6" borderId="17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7" xfId="1" applyNumberFormat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7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center" vertical="center"/>
    </xf>
    <xf numFmtId="0" fontId="9" fillId="6" borderId="26" xfId="3" applyFont="1" applyFill="1" applyBorder="1" applyAlignment="1">
      <alignment horizontal="right" vertical="center"/>
    </xf>
    <xf numFmtId="0" fontId="9" fillId="6" borderId="12" xfId="3" applyFont="1" applyFill="1" applyBorder="1" applyAlignment="1">
      <alignment horizontal="right" vertical="center"/>
    </xf>
    <xf numFmtId="164" fontId="9" fillId="6" borderId="26" xfId="1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center" vertical="center"/>
    </xf>
    <xf numFmtId="0" fontId="10" fillId="6" borderId="13" xfId="3" applyFont="1" applyFill="1" applyBorder="1" applyAlignment="1">
      <alignment horizontal="right" vertical="center"/>
    </xf>
    <xf numFmtId="0" fontId="10" fillId="6" borderId="17" xfId="3" applyFont="1" applyFill="1" applyBorder="1" applyAlignment="1">
      <alignment horizontal="right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showGridLines="0" tabSelected="1" zoomScale="120" zoomScaleNormal="120" zoomScaleSheetLayoutView="100" workbookViewId="0">
      <selection sqref="A1:M1"/>
    </sheetView>
  </sheetViews>
  <sheetFormatPr defaultColWidth="10.7109375" defaultRowHeight="12.75" x14ac:dyDescent="0.2"/>
  <cols>
    <col min="1" max="1" width="17.28515625" style="3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2" customWidth="1"/>
    <col min="13" max="13" width="23.28515625" style="3" customWidth="1"/>
    <col min="14" max="241" width="10.7109375" style="2"/>
    <col min="242" max="242" width="19.28515625" style="2" customWidth="1"/>
    <col min="243" max="243" width="45.85546875" style="2" customWidth="1"/>
    <col min="244" max="247" width="5.7109375" style="2" customWidth="1"/>
    <col min="248" max="251" width="4.7109375" style="2" customWidth="1"/>
    <col min="252" max="252" width="3.42578125" style="2" customWidth="1"/>
    <col min="253" max="253" width="6.85546875" style="2" customWidth="1"/>
    <col min="254" max="255" width="14.85546875" style="2" customWidth="1"/>
    <col min="256" max="256" width="3.42578125" style="2" customWidth="1"/>
    <col min="257" max="257" width="18.28515625" style="2" customWidth="1"/>
    <col min="258" max="258" width="30.140625" style="2" customWidth="1"/>
    <col min="259" max="259" width="3.5703125" style="2" customWidth="1"/>
    <col min="260" max="260" width="15.42578125" style="2" customWidth="1"/>
    <col min="261" max="261" width="28.42578125" style="2" customWidth="1"/>
    <col min="262" max="262" width="3.5703125" style="2" customWidth="1"/>
    <col min="263" max="263" width="17.42578125" style="2" bestFit="1" customWidth="1"/>
    <col min="264" max="264" width="26.28515625" style="2" customWidth="1"/>
    <col min="265" max="265" width="27.42578125" style="2" customWidth="1"/>
    <col min="266" max="266" width="20.5703125" style="2" customWidth="1"/>
    <col min="267" max="267" width="27.42578125" style="2" customWidth="1"/>
    <col min="268" max="268" width="59.5703125" style="2" customWidth="1"/>
    <col min="269" max="497" width="10.7109375" style="2"/>
    <col min="498" max="498" width="19.28515625" style="2" customWidth="1"/>
    <col min="499" max="499" width="45.85546875" style="2" customWidth="1"/>
    <col min="500" max="503" width="5.7109375" style="2" customWidth="1"/>
    <col min="504" max="507" width="4.7109375" style="2" customWidth="1"/>
    <col min="508" max="508" width="3.42578125" style="2" customWidth="1"/>
    <col min="509" max="509" width="6.85546875" style="2" customWidth="1"/>
    <col min="510" max="511" width="14.85546875" style="2" customWidth="1"/>
    <col min="512" max="512" width="3.42578125" style="2" customWidth="1"/>
    <col min="513" max="513" width="18.28515625" style="2" customWidth="1"/>
    <col min="514" max="514" width="30.140625" style="2" customWidth="1"/>
    <col min="515" max="515" width="3.5703125" style="2" customWidth="1"/>
    <col min="516" max="516" width="15.42578125" style="2" customWidth="1"/>
    <col min="517" max="517" width="28.42578125" style="2" customWidth="1"/>
    <col min="518" max="518" width="3.5703125" style="2" customWidth="1"/>
    <col min="519" max="519" width="17.42578125" style="2" bestFit="1" customWidth="1"/>
    <col min="520" max="520" width="26.28515625" style="2" customWidth="1"/>
    <col min="521" max="521" width="27.42578125" style="2" customWidth="1"/>
    <col min="522" max="522" width="20.5703125" style="2" customWidth="1"/>
    <col min="523" max="523" width="27.42578125" style="2" customWidth="1"/>
    <col min="524" max="524" width="59.5703125" style="2" customWidth="1"/>
    <col min="525" max="753" width="10.7109375" style="2"/>
    <col min="754" max="754" width="19.28515625" style="2" customWidth="1"/>
    <col min="755" max="755" width="45.85546875" style="2" customWidth="1"/>
    <col min="756" max="759" width="5.7109375" style="2" customWidth="1"/>
    <col min="760" max="763" width="4.7109375" style="2" customWidth="1"/>
    <col min="764" max="764" width="3.42578125" style="2" customWidth="1"/>
    <col min="765" max="765" width="6.85546875" style="2" customWidth="1"/>
    <col min="766" max="767" width="14.85546875" style="2" customWidth="1"/>
    <col min="768" max="768" width="3.42578125" style="2" customWidth="1"/>
    <col min="769" max="769" width="18.28515625" style="2" customWidth="1"/>
    <col min="770" max="770" width="30.140625" style="2" customWidth="1"/>
    <col min="771" max="771" width="3.5703125" style="2" customWidth="1"/>
    <col min="772" max="772" width="15.42578125" style="2" customWidth="1"/>
    <col min="773" max="773" width="28.42578125" style="2" customWidth="1"/>
    <col min="774" max="774" width="3.5703125" style="2" customWidth="1"/>
    <col min="775" max="775" width="17.42578125" style="2" bestFit="1" customWidth="1"/>
    <col min="776" max="776" width="26.28515625" style="2" customWidth="1"/>
    <col min="777" max="777" width="27.42578125" style="2" customWidth="1"/>
    <col min="778" max="778" width="20.5703125" style="2" customWidth="1"/>
    <col min="779" max="779" width="27.42578125" style="2" customWidth="1"/>
    <col min="780" max="780" width="59.5703125" style="2" customWidth="1"/>
    <col min="781" max="1009" width="10.7109375" style="2"/>
    <col min="1010" max="1010" width="19.28515625" style="2" customWidth="1"/>
    <col min="1011" max="1011" width="45.85546875" style="2" customWidth="1"/>
    <col min="1012" max="1015" width="5.7109375" style="2" customWidth="1"/>
    <col min="1016" max="1019" width="4.7109375" style="2" customWidth="1"/>
    <col min="1020" max="1020" width="3.42578125" style="2" customWidth="1"/>
    <col min="1021" max="1021" width="6.85546875" style="2" customWidth="1"/>
    <col min="1022" max="1023" width="14.85546875" style="2" customWidth="1"/>
    <col min="1024" max="1024" width="3.42578125" style="2" customWidth="1"/>
    <col min="1025" max="1025" width="18.28515625" style="2" customWidth="1"/>
    <col min="1026" max="1026" width="30.140625" style="2" customWidth="1"/>
    <col min="1027" max="1027" width="3.5703125" style="2" customWidth="1"/>
    <col min="1028" max="1028" width="15.42578125" style="2" customWidth="1"/>
    <col min="1029" max="1029" width="28.42578125" style="2" customWidth="1"/>
    <col min="1030" max="1030" width="3.5703125" style="2" customWidth="1"/>
    <col min="1031" max="1031" width="17.42578125" style="2" bestFit="1" customWidth="1"/>
    <col min="1032" max="1032" width="26.28515625" style="2" customWidth="1"/>
    <col min="1033" max="1033" width="27.42578125" style="2" customWidth="1"/>
    <col min="1034" max="1034" width="20.5703125" style="2" customWidth="1"/>
    <col min="1035" max="1035" width="27.42578125" style="2" customWidth="1"/>
    <col min="1036" max="1036" width="59.5703125" style="2" customWidth="1"/>
    <col min="1037" max="1265" width="10.7109375" style="2"/>
    <col min="1266" max="1266" width="19.28515625" style="2" customWidth="1"/>
    <col min="1267" max="1267" width="45.85546875" style="2" customWidth="1"/>
    <col min="1268" max="1271" width="5.7109375" style="2" customWidth="1"/>
    <col min="1272" max="1275" width="4.7109375" style="2" customWidth="1"/>
    <col min="1276" max="1276" width="3.42578125" style="2" customWidth="1"/>
    <col min="1277" max="1277" width="6.85546875" style="2" customWidth="1"/>
    <col min="1278" max="1279" width="14.85546875" style="2" customWidth="1"/>
    <col min="1280" max="1280" width="3.42578125" style="2" customWidth="1"/>
    <col min="1281" max="1281" width="18.28515625" style="2" customWidth="1"/>
    <col min="1282" max="1282" width="30.140625" style="2" customWidth="1"/>
    <col min="1283" max="1283" width="3.5703125" style="2" customWidth="1"/>
    <col min="1284" max="1284" width="15.42578125" style="2" customWidth="1"/>
    <col min="1285" max="1285" width="28.42578125" style="2" customWidth="1"/>
    <col min="1286" max="1286" width="3.5703125" style="2" customWidth="1"/>
    <col min="1287" max="1287" width="17.42578125" style="2" bestFit="1" customWidth="1"/>
    <col min="1288" max="1288" width="26.28515625" style="2" customWidth="1"/>
    <col min="1289" max="1289" width="27.42578125" style="2" customWidth="1"/>
    <col min="1290" max="1290" width="20.5703125" style="2" customWidth="1"/>
    <col min="1291" max="1291" width="27.42578125" style="2" customWidth="1"/>
    <col min="1292" max="1292" width="59.5703125" style="2" customWidth="1"/>
    <col min="1293" max="1521" width="10.7109375" style="2"/>
    <col min="1522" max="1522" width="19.28515625" style="2" customWidth="1"/>
    <col min="1523" max="1523" width="45.85546875" style="2" customWidth="1"/>
    <col min="1524" max="1527" width="5.7109375" style="2" customWidth="1"/>
    <col min="1528" max="1531" width="4.7109375" style="2" customWidth="1"/>
    <col min="1532" max="1532" width="3.42578125" style="2" customWidth="1"/>
    <col min="1533" max="1533" width="6.85546875" style="2" customWidth="1"/>
    <col min="1534" max="1535" width="14.85546875" style="2" customWidth="1"/>
    <col min="1536" max="1536" width="3.42578125" style="2" customWidth="1"/>
    <col min="1537" max="1537" width="18.28515625" style="2" customWidth="1"/>
    <col min="1538" max="1538" width="30.140625" style="2" customWidth="1"/>
    <col min="1539" max="1539" width="3.5703125" style="2" customWidth="1"/>
    <col min="1540" max="1540" width="15.42578125" style="2" customWidth="1"/>
    <col min="1541" max="1541" width="28.42578125" style="2" customWidth="1"/>
    <col min="1542" max="1542" width="3.5703125" style="2" customWidth="1"/>
    <col min="1543" max="1543" width="17.42578125" style="2" bestFit="1" customWidth="1"/>
    <col min="1544" max="1544" width="26.28515625" style="2" customWidth="1"/>
    <col min="1545" max="1545" width="27.42578125" style="2" customWidth="1"/>
    <col min="1546" max="1546" width="20.5703125" style="2" customWidth="1"/>
    <col min="1547" max="1547" width="27.42578125" style="2" customWidth="1"/>
    <col min="1548" max="1548" width="59.5703125" style="2" customWidth="1"/>
    <col min="1549" max="1777" width="10.7109375" style="2"/>
    <col min="1778" max="1778" width="19.28515625" style="2" customWidth="1"/>
    <col min="1779" max="1779" width="45.85546875" style="2" customWidth="1"/>
    <col min="1780" max="1783" width="5.7109375" style="2" customWidth="1"/>
    <col min="1784" max="1787" width="4.7109375" style="2" customWidth="1"/>
    <col min="1788" max="1788" width="3.42578125" style="2" customWidth="1"/>
    <col min="1789" max="1789" width="6.85546875" style="2" customWidth="1"/>
    <col min="1790" max="1791" width="14.85546875" style="2" customWidth="1"/>
    <col min="1792" max="1792" width="3.42578125" style="2" customWidth="1"/>
    <col min="1793" max="1793" width="18.28515625" style="2" customWidth="1"/>
    <col min="1794" max="1794" width="30.140625" style="2" customWidth="1"/>
    <col min="1795" max="1795" width="3.5703125" style="2" customWidth="1"/>
    <col min="1796" max="1796" width="15.42578125" style="2" customWidth="1"/>
    <col min="1797" max="1797" width="28.42578125" style="2" customWidth="1"/>
    <col min="1798" max="1798" width="3.5703125" style="2" customWidth="1"/>
    <col min="1799" max="1799" width="17.42578125" style="2" bestFit="1" customWidth="1"/>
    <col min="1800" max="1800" width="26.28515625" style="2" customWidth="1"/>
    <col min="1801" max="1801" width="27.42578125" style="2" customWidth="1"/>
    <col min="1802" max="1802" width="20.5703125" style="2" customWidth="1"/>
    <col min="1803" max="1803" width="27.42578125" style="2" customWidth="1"/>
    <col min="1804" max="1804" width="59.5703125" style="2" customWidth="1"/>
    <col min="1805" max="2033" width="10.7109375" style="2"/>
    <col min="2034" max="2034" width="19.28515625" style="2" customWidth="1"/>
    <col min="2035" max="2035" width="45.85546875" style="2" customWidth="1"/>
    <col min="2036" max="2039" width="5.7109375" style="2" customWidth="1"/>
    <col min="2040" max="2043" width="4.7109375" style="2" customWidth="1"/>
    <col min="2044" max="2044" width="3.42578125" style="2" customWidth="1"/>
    <col min="2045" max="2045" width="6.85546875" style="2" customWidth="1"/>
    <col min="2046" max="2047" width="14.85546875" style="2" customWidth="1"/>
    <col min="2048" max="2048" width="3.42578125" style="2" customWidth="1"/>
    <col min="2049" max="2049" width="18.28515625" style="2" customWidth="1"/>
    <col min="2050" max="2050" width="30.140625" style="2" customWidth="1"/>
    <col min="2051" max="2051" width="3.5703125" style="2" customWidth="1"/>
    <col min="2052" max="2052" width="15.42578125" style="2" customWidth="1"/>
    <col min="2053" max="2053" width="28.42578125" style="2" customWidth="1"/>
    <col min="2054" max="2054" width="3.5703125" style="2" customWidth="1"/>
    <col min="2055" max="2055" width="17.42578125" style="2" bestFit="1" customWidth="1"/>
    <col min="2056" max="2056" width="26.28515625" style="2" customWidth="1"/>
    <col min="2057" max="2057" width="27.42578125" style="2" customWidth="1"/>
    <col min="2058" max="2058" width="20.5703125" style="2" customWidth="1"/>
    <col min="2059" max="2059" width="27.42578125" style="2" customWidth="1"/>
    <col min="2060" max="2060" width="59.5703125" style="2" customWidth="1"/>
    <col min="2061" max="2289" width="10.7109375" style="2"/>
    <col min="2290" max="2290" width="19.28515625" style="2" customWidth="1"/>
    <col min="2291" max="2291" width="45.85546875" style="2" customWidth="1"/>
    <col min="2292" max="2295" width="5.7109375" style="2" customWidth="1"/>
    <col min="2296" max="2299" width="4.7109375" style="2" customWidth="1"/>
    <col min="2300" max="2300" width="3.42578125" style="2" customWidth="1"/>
    <col min="2301" max="2301" width="6.85546875" style="2" customWidth="1"/>
    <col min="2302" max="2303" width="14.85546875" style="2" customWidth="1"/>
    <col min="2304" max="2304" width="3.42578125" style="2" customWidth="1"/>
    <col min="2305" max="2305" width="18.28515625" style="2" customWidth="1"/>
    <col min="2306" max="2306" width="30.140625" style="2" customWidth="1"/>
    <col min="2307" max="2307" width="3.5703125" style="2" customWidth="1"/>
    <col min="2308" max="2308" width="15.42578125" style="2" customWidth="1"/>
    <col min="2309" max="2309" width="28.42578125" style="2" customWidth="1"/>
    <col min="2310" max="2310" width="3.5703125" style="2" customWidth="1"/>
    <col min="2311" max="2311" width="17.42578125" style="2" bestFit="1" customWidth="1"/>
    <col min="2312" max="2312" width="26.28515625" style="2" customWidth="1"/>
    <col min="2313" max="2313" width="27.42578125" style="2" customWidth="1"/>
    <col min="2314" max="2314" width="20.5703125" style="2" customWidth="1"/>
    <col min="2315" max="2315" width="27.42578125" style="2" customWidth="1"/>
    <col min="2316" max="2316" width="59.5703125" style="2" customWidth="1"/>
    <col min="2317" max="2545" width="10.7109375" style="2"/>
    <col min="2546" max="2546" width="19.28515625" style="2" customWidth="1"/>
    <col min="2547" max="2547" width="45.85546875" style="2" customWidth="1"/>
    <col min="2548" max="2551" width="5.7109375" style="2" customWidth="1"/>
    <col min="2552" max="2555" width="4.7109375" style="2" customWidth="1"/>
    <col min="2556" max="2556" width="3.42578125" style="2" customWidth="1"/>
    <col min="2557" max="2557" width="6.85546875" style="2" customWidth="1"/>
    <col min="2558" max="2559" width="14.85546875" style="2" customWidth="1"/>
    <col min="2560" max="2560" width="3.42578125" style="2" customWidth="1"/>
    <col min="2561" max="2561" width="18.28515625" style="2" customWidth="1"/>
    <col min="2562" max="2562" width="30.140625" style="2" customWidth="1"/>
    <col min="2563" max="2563" width="3.5703125" style="2" customWidth="1"/>
    <col min="2564" max="2564" width="15.42578125" style="2" customWidth="1"/>
    <col min="2565" max="2565" width="28.42578125" style="2" customWidth="1"/>
    <col min="2566" max="2566" width="3.5703125" style="2" customWidth="1"/>
    <col min="2567" max="2567" width="17.42578125" style="2" bestFit="1" customWidth="1"/>
    <col min="2568" max="2568" width="26.28515625" style="2" customWidth="1"/>
    <col min="2569" max="2569" width="27.42578125" style="2" customWidth="1"/>
    <col min="2570" max="2570" width="20.5703125" style="2" customWidth="1"/>
    <col min="2571" max="2571" width="27.42578125" style="2" customWidth="1"/>
    <col min="2572" max="2572" width="59.5703125" style="2" customWidth="1"/>
    <col min="2573" max="2801" width="10.7109375" style="2"/>
    <col min="2802" max="2802" width="19.28515625" style="2" customWidth="1"/>
    <col min="2803" max="2803" width="45.85546875" style="2" customWidth="1"/>
    <col min="2804" max="2807" width="5.7109375" style="2" customWidth="1"/>
    <col min="2808" max="2811" width="4.7109375" style="2" customWidth="1"/>
    <col min="2812" max="2812" width="3.42578125" style="2" customWidth="1"/>
    <col min="2813" max="2813" width="6.85546875" style="2" customWidth="1"/>
    <col min="2814" max="2815" width="14.85546875" style="2" customWidth="1"/>
    <col min="2816" max="2816" width="3.42578125" style="2" customWidth="1"/>
    <col min="2817" max="2817" width="18.28515625" style="2" customWidth="1"/>
    <col min="2818" max="2818" width="30.140625" style="2" customWidth="1"/>
    <col min="2819" max="2819" width="3.5703125" style="2" customWidth="1"/>
    <col min="2820" max="2820" width="15.42578125" style="2" customWidth="1"/>
    <col min="2821" max="2821" width="28.42578125" style="2" customWidth="1"/>
    <col min="2822" max="2822" width="3.5703125" style="2" customWidth="1"/>
    <col min="2823" max="2823" width="17.42578125" style="2" bestFit="1" customWidth="1"/>
    <col min="2824" max="2824" width="26.28515625" style="2" customWidth="1"/>
    <col min="2825" max="2825" width="27.42578125" style="2" customWidth="1"/>
    <col min="2826" max="2826" width="20.5703125" style="2" customWidth="1"/>
    <col min="2827" max="2827" width="27.42578125" style="2" customWidth="1"/>
    <col min="2828" max="2828" width="59.5703125" style="2" customWidth="1"/>
    <col min="2829" max="3057" width="10.7109375" style="2"/>
    <col min="3058" max="3058" width="19.28515625" style="2" customWidth="1"/>
    <col min="3059" max="3059" width="45.85546875" style="2" customWidth="1"/>
    <col min="3060" max="3063" width="5.7109375" style="2" customWidth="1"/>
    <col min="3064" max="3067" width="4.7109375" style="2" customWidth="1"/>
    <col min="3068" max="3068" width="3.42578125" style="2" customWidth="1"/>
    <col min="3069" max="3069" width="6.85546875" style="2" customWidth="1"/>
    <col min="3070" max="3071" width="14.85546875" style="2" customWidth="1"/>
    <col min="3072" max="3072" width="3.42578125" style="2" customWidth="1"/>
    <col min="3073" max="3073" width="18.28515625" style="2" customWidth="1"/>
    <col min="3074" max="3074" width="30.140625" style="2" customWidth="1"/>
    <col min="3075" max="3075" width="3.5703125" style="2" customWidth="1"/>
    <col min="3076" max="3076" width="15.42578125" style="2" customWidth="1"/>
    <col min="3077" max="3077" width="28.42578125" style="2" customWidth="1"/>
    <col min="3078" max="3078" width="3.5703125" style="2" customWidth="1"/>
    <col min="3079" max="3079" width="17.42578125" style="2" bestFit="1" customWidth="1"/>
    <col min="3080" max="3080" width="26.28515625" style="2" customWidth="1"/>
    <col min="3081" max="3081" width="27.42578125" style="2" customWidth="1"/>
    <col min="3082" max="3082" width="20.5703125" style="2" customWidth="1"/>
    <col min="3083" max="3083" width="27.42578125" style="2" customWidth="1"/>
    <col min="3084" max="3084" width="59.5703125" style="2" customWidth="1"/>
    <col min="3085" max="3313" width="10.7109375" style="2"/>
    <col min="3314" max="3314" width="19.28515625" style="2" customWidth="1"/>
    <col min="3315" max="3315" width="45.85546875" style="2" customWidth="1"/>
    <col min="3316" max="3319" width="5.7109375" style="2" customWidth="1"/>
    <col min="3320" max="3323" width="4.7109375" style="2" customWidth="1"/>
    <col min="3324" max="3324" width="3.42578125" style="2" customWidth="1"/>
    <col min="3325" max="3325" width="6.85546875" style="2" customWidth="1"/>
    <col min="3326" max="3327" width="14.85546875" style="2" customWidth="1"/>
    <col min="3328" max="3328" width="3.42578125" style="2" customWidth="1"/>
    <col min="3329" max="3329" width="18.28515625" style="2" customWidth="1"/>
    <col min="3330" max="3330" width="30.140625" style="2" customWidth="1"/>
    <col min="3331" max="3331" width="3.5703125" style="2" customWidth="1"/>
    <col min="3332" max="3332" width="15.42578125" style="2" customWidth="1"/>
    <col min="3333" max="3333" width="28.42578125" style="2" customWidth="1"/>
    <col min="3334" max="3334" width="3.5703125" style="2" customWidth="1"/>
    <col min="3335" max="3335" width="17.42578125" style="2" bestFit="1" customWidth="1"/>
    <col min="3336" max="3336" width="26.28515625" style="2" customWidth="1"/>
    <col min="3337" max="3337" width="27.42578125" style="2" customWidth="1"/>
    <col min="3338" max="3338" width="20.5703125" style="2" customWidth="1"/>
    <col min="3339" max="3339" width="27.42578125" style="2" customWidth="1"/>
    <col min="3340" max="3340" width="59.5703125" style="2" customWidth="1"/>
    <col min="3341" max="3569" width="10.7109375" style="2"/>
    <col min="3570" max="3570" width="19.28515625" style="2" customWidth="1"/>
    <col min="3571" max="3571" width="45.85546875" style="2" customWidth="1"/>
    <col min="3572" max="3575" width="5.7109375" style="2" customWidth="1"/>
    <col min="3576" max="3579" width="4.7109375" style="2" customWidth="1"/>
    <col min="3580" max="3580" width="3.42578125" style="2" customWidth="1"/>
    <col min="3581" max="3581" width="6.85546875" style="2" customWidth="1"/>
    <col min="3582" max="3583" width="14.85546875" style="2" customWidth="1"/>
    <col min="3584" max="3584" width="3.42578125" style="2" customWidth="1"/>
    <col min="3585" max="3585" width="18.28515625" style="2" customWidth="1"/>
    <col min="3586" max="3586" width="30.140625" style="2" customWidth="1"/>
    <col min="3587" max="3587" width="3.5703125" style="2" customWidth="1"/>
    <col min="3588" max="3588" width="15.42578125" style="2" customWidth="1"/>
    <col min="3589" max="3589" width="28.42578125" style="2" customWidth="1"/>
    <col min="3590" max="3590" width="3.5703125" style="2" customWidth="1"/>
    <col min="3591" max="3591" width="17.42578125" style="2" bestFit="1" customWidth="1"/>
    <col min="3592" max="3592" width="26.28515625" style="2" customWidth="1"/>
    <col min="3593" max="3593" width="27.42578125" style="2" customWidth="1"/>
    <col min="3594" max="3594" width="20.5703125" style="2" customWidth="1"/>
    <col min="3595" max="3595" width="27.42578125" style="2" customWidth="1"/>
    <col min="3596" max="3596" width="59.5703125" style="2" customWidth="1"/>
    <col min="3597" max="3825" width="10.7109375" style="2"/>
    <col min="3826" max="3826" width="19.28515625" style="2" customWidth="1"/>
    <col min="3827" max="3827" width="45.85546875" style="2" customWidth="1"/>
    <col min="3828" max="3831" width="5.7109375" style="2" customWidth="1"/>
    <col min="3832" max="3835" width="4.7109375" style="2" customWidth="1"/>
    <col min="3836" max="3836" width="3.42578125" style="2" customWidth="1"/>
    <col min="3837" max="3837" width="6.85546875" style="2" customWidth="1"/>
    <col min="3838" max="3839" width="14.85546875" style="2" customWidth="1"/>
    <col min="3840" max="3840" width="3.42578125" style="2" customWidth="1"/>
    <col min="3841" max="3841" width="18.28515625" style="2" customWidth="1"/>
    <col min="3842" max="3842" width="30.140625" style="2" customWidth="1"/>
    <col min="3843" max="3843" width="3.5703125" style="2" customWidth="1"/>
    <col min="3844" max="3844" width="15.42578125" style="2" customWidth="1"/>
    <col min="3845" max="3845" width="28.42578125" style="2" customWidth="1"/>
    <col min="3846" max="3846" width="3.5703125" style="2" customWidth="1"/>
    <col min="3847" max="3847" width="17.42578125" style="2" bestFit="1" customWidth="1"/>
    <col min="3848" max="3848" width="26.28515625" style="2" customWidth="1"/>
    <col min="3849" max="3849" width="27.42578125" style="2" customWidth="1"/>
    <col min="3850" max="3850" width="20.5703125" style="2" customWidth="1"/>
    <col min="3851" max="3851" width="27.42578125" style="2" customWidth="1"/>
    <col min="3852" max="3852" width="59.5703125" style="2" customWidth="1"/>
    <col min="3853" max="4081" width="10.7109375" style="2"/>
    <col min="4082" max="4082" width="19.28515625" style="2" customWidth="1"/>
    <col min="4083" max="4083" width="45.85546875" style="2" customWidth="1"/>
    <col min="4084" max="4087" width="5.7109375" style="2" customWidth="1"/>
    <col min="4088" max="4091" width="4.7109375" style="2" customWidth="1"/>
    <col min="4092" max="4092" width="3.42578125" style="2" customWidth="1"/>
    <col min="4093" max="4093" width="6.85546875" style="2" customWidth="1"/>
    <col min="4094" max="4095" width="14.85546875" style="2" customWidth="1"/>
    <col min="4096" max="4096" width="3.42578125" style="2" customWidth="1"/>
    <col min="4097" max="4097" width="18.28515625" style="2" customWidth="1"/>
    <col min="4098" max="4098" width="30.140625" style="2" customWidth="1"/>
    <col min="4099" max="4099" width="3.5703125" style="2" customWidth="1"/>
    <col min="4100" max="4100" width="15.42578125" style="2" customWidth="1"/>
    <col min="4101" max="4101" width="28.42578125" style="2" customWidth="1"/>
    <col min="4102" max="4102" width="3.5703125" style="2" customWidth="1"/>
    <col min="4103" max="4103" width="17.42578125" style="2" bestFit="1" customWidth="1"/>
    <col min="4104" max="4104" width="26.28515625" style="2" customWidth="1"/>
    <col min="4105" max="4105" width="27.42578125" style="2" customWidth="1"/>
    <col min="4106" max="4106" width="20.5703125" style="2" customWidth="1"/>
    <col min="4107" max="4107" width="27.42578125" style="2" customWidth="1"/>
    <col min="4108" max="4108" width="59.5703125" style="2" customWidth="1"/>
    <col min="4109" max="4337" width="10.7109375" style="2"/>
    <col min="4338" max="4338" width="19.28515625" style="2" customWidth="1"/>
    <col min="4339" max="4339" width="45.85546875" style="2" customWidth="1"/>
    <col min="4340" max="4343" width="5.7109375" style="2" customWidth="1"/>
    <col min="4344" max="4347" width="4.7109375" style="2" customWidth="1"/>
    <col min="4348" max="4348" width="3.42578125" style="2" customWidth="1"/>
    <col min="4349" max="4349" width="6.85546875" style="2" customWidth="1"/>
    <col min="4350" max="4351" width="14.85546875" style="2" customWidth="1"/>
    <col min="4352" max="4352" width="3.42578125" style="2" customWidth="1"/>
    <col min="4353" max="4353" width="18.28515625" style="2" customWidth="1"/>
    <col min="4354" max="4354" width="30.140625" style="2" customWidth="1"/>
    <col min="4355" max="4355" width="3.5703125" style="2" customWidth="1"/>
    <col min="4356" max="4356" width="15.42578125" style="2" customWidth="1"/>
    <col min="4357" max="4357" width="28.42578125" style="2" customWidth="1"/>
    <col min="4358" max="4358" width="3.5703125" style="2" customWidth="1"/>
    <col min="4359" max="4359" width="17.42578125" style="2" bestFit="1" customWidth="1"/>
    <col min="4360" max="4360" width="26.28515625" style="2" customWidth="1"/>
    <col min="4361" max="4361" width="27.42578125" style="2" customWidth="1"/>
    <col min="4362" max="4362" width="20.5703125" style="2" customWidth="1"/>
    <col min="4363" max="4363" width="27.42578125" style="2" customWidth="1"/>
    <col min="4364" max="4364" width="59.5703125" style="2" customWidth="1"/>
    <col min="4365" max="4593" width="10.7109375" style="2"/>
    <col min="4594" max="4594" width="19.28515625" style="2" customWidth="1"/>
    <col min="4595" max="4595" width="45.85546875" style="2" customWidth="1"/>
    <col min="4596" max="4599" width="5.7109375" style="2" customWidth="1"/>
    <col min="4600" max="4603" width="4.7109375" style="2" customWidth="1"/>
    <col min="4604" max="4604" width="3.42578125" style="2" customWidth="1"/>
    <col min="4605" max="4605" width="6.85546875" style="2" customWidth="1"/>
    <col min="4606" max="4607" width="14.85546875" style="2" customWidth="1"/>
    <col min="4608" max="4608" width="3.42578125" style="2" customWidth="1"/>
    <col min="4609" max="4609" width="18.28515625" style="2" customWidth="1"/>
    <col min="4610" max="4610" width="30.140625" style="2" customWidth="1"/>
    <col min="4611" max="4611" width="3.5703125" style="2" customWidth="1"/>
    <col min="4612" max="4612" width="15.42578125" style="2" customWidth="1"/>
    <col min="4613" max="4613" width="28.42578125" style="2" customWidth="1"/>
    <col min="4614" max="4614" width="3.5703125" style="2" customWidth="1"/>
    <col min="4615" max="4615" width="17.42578125" style="2" bestFit="1" customWidth="1"/>
    <col min="4616" max="4616" width="26.28515625" style="2" customWidth="1"/>
    <col min="4617" max="4617" width="27.42578125" style="2" customWidth="1"/>
    <col min="4618" max="4618" width="20.5703125" style="2" customWidth="1"/>
    <col min="4619" max="4619" width="27.42578125" style="2" customWidth="1"/>
    <col min="4620" max="4620" width="59.5703125" style="2" customWidth="1"/>
    <col min="4621" max="4849" width="10.7109375" style="2"/>
    <col min="4850" max="4850" width="19.28515625" style="2" customWidth="1"/>
    <col min="4851" max="4851" width="45.85546875" style="2" customWidth="1"/>
    <col min="4852" max="4855" width="5.7109375" style="2" customWidth="1"/>
    <col min="4856" max="4859" width="4.7109375" style="2" customWidth="1"/>
    <col min="4860" max="4860" width="3.42578125" style="2" customWidth="1"/>
    <col min="4861" max="4861" width="6.85546875" style="2" customWidth="1"/>
    <col min="4862" max="4863" width="14.85546875" style="2" customWidth="1"/>
    <col min="4864" max="4864" width="3.42578125" style="2" customWidth="1"/>
    <col min="4865" max="4865" width="18.28515625" style="2" customWidth="1"/>
    <col min="4866" max="4866" width="30.140625" style="2" customWidth="1"/>
    <col min="4867" max="4867" width="3.5703125" style="2" customWidth="1"/>
    <col min="4868" max="4868" width="15.42578125" style="2" customWidth="1"/>
    <col min="4869" max="4869" width="28.42578125" style="2" customWidth="1"/>
    <col min="4870" max="4870" width="3.5703125" style="2" customWidth="1"/>
    <col min="4871" max="4871" width="17.42578125" style="2" bestFit="1" customWidth="1"/>
    <col min="4872" max="4872" width="26.28515625" style="2" customWidth="1"/>
    <col min="4873" max="4873" width="27.42578125" style="2" customWidth="1"/>
    <col min="4874" max="4874" width="20.5703125" style="2" customWidth="1"/>
    <col min="4875" max="4875" width="27.42578125" style="2" customWidth="1"/>
    <col min="4876" max="4876" width="59.5703125" style="2" customWidth="1"/>
    <col min="4877" max="5105" width="10.7109375" style="2"/>
    <col min="5106" max="5106" width="19.28515625" style="2" customWidth="1"/>
    <col min="5107" max="5107" width="45.85546875" style="2" customWidth="1"/>
    <col min="5108" max="5111" width="5.7109375" style="2" customWidth="1"/>
    <col min="5112" max="5115" width="4.7109375" style="2" customWidth="1"/>
    <col min="5116" max="5116" width="3.42578125" style="2" customWidth="1"/>
    <col min="5117" max="5117" width="6.85546875" style="2" customWidth="1"/>
    <col min="5118" max="5119" width="14.85546875" style="2" customWidth="1"/>
    <col min="5120" max="5120" width="3.42578125" style="2" customWidth="1"/>
    <col min="5121" max="5121" width="18.28515625" style="2" customWidth="1"/>
    <col min="5122" max="5122" width="30.140625" style="2" customWidth="1"/>
    <col min="5123" max="5123" width="3.5703125" style="2" customWidth="1"/>
    <col min="5124" max="5124" width="15.42578125" style="2" customWidth="1"/>
    <col min="5125" max="5125" width="28.42578125" style="2" customWidth="1"/>
    <col min="5126" max="5126" width="3.5703125" style="2" customWidth="1"/>
    <col min="5127" max="5127" width="17.42578125" style="2" bestFit="1" customWidth="1"/>
    <col min="5128" max="5128" width="26.28515625" style="2" customWidth="1"/>
    <col min="5129" max="5129" width="27.42578125" style="2" customWidth="1"/>
    <col min="5130" max="5130" width="20.5703125" style="2" customWidth="1"/>
    <col min="5131" max="5131" width="27.42578125" style="2" customWidth="1"/>
    <col min="5132" max="5132" width="59.5703125" style="2" customWidth="1"/>
    <col min="5133" max="5361" width="10.7109375" style="2"/>
    <col min="5362" max="5362" width="19.28515625" style="2" customWidth="1"/>
    <col min="5363" max="5363" width="45.85546875" style="2" customWidth="1"/>
    <col min="5364" max="5367" width="5.7109375" style="2" customWidth="1"/>
    <col min="5368" max="5371" width="4.7109375" style="2" customWidth="1"/>
    <col min="5372" max="5372" width="3.42578125" style="2" customWidth="1"/>
    <col min="5373" max="5373" width="6.85546875" style="2" customWidth="1"/>
    <col min="5374" max="5375" width="14.85546875" style="2" customWidth="1"/>
    <col min="5376" max="5376" width="3.42578125" style="2" customWidth="1"/>
    <col min="5377" max="5377" width="18.28515625" style="2" customWidth="1"/>
    <col min="5378" max="5378" width="30.140625" style="2" customWidth="1"/>
    <col min="5379" max="5379" width="3.5703125" style="2" customWidth="1"/>
    <col min="5380" max="5380" width="15.42578125" style="2" customWidth="1"/>
    <col min="5381" max="5381" width="28.42578125" style="2" customWidth="1"/>
    <col min="5382" max="5382" width="3.5703125" style="2" customWidth="1"/>
    <col min="5383" max="5383" width="17.42578125" style="2" bestFit="1" customWidth="1"/>
    <col min="5384" max="5384" width="26.28515625" style="2" customWidth="1"/>
    <col min="5385" max="5385" width="27.42578125" style="2" customWidth="1"/>
    <col min="5386" max="5386" width="20.5703125" style="2" customWidth="1"/>
    <col min="5387" max="5387" width="27.42578125" style="2" customWidth="1"/>
    <col min="5388" max="5388" width="59.5703125" style="2" customWidth="1"/>
    <col min="5389" max="5617" width="10.7109375" style="2"/>
    <col min="5618" max="5618" width="19.28515625" style="2" customWidth="1"/>
    <col min="5619" max="5619" width="45.85546875" style="2" customWidth="1"/>
    <col min="5620" max="5623" width="5.7109375" style="2" customWidth="1"/>
    <col min="5624" max="5627" width="4.7109375" style="2" customWidth="1"/>
    <col min="5628" max="5628" width="3.42578125" style="2" customWidth="1"/>
    <col min="5629" max="5629" width="6.85546875" style="2" customWidth="1"/>
    <col min="5630" max="5631" width="14.85546875" style="2" customWidth="1"/>
    <col min="5632" max="5632" width="3.42578125" style="2" customWidth="1"/>
    <col min="5633" max="5633" width="18.28515625" style="2" customWidth="1"/>
    <col min="5634" max="5634" width="30.140625" style="2" customWidth="1"/>
    <col min="5635" max="5635" width="3.5703125" style="2" customWidth="1"/>
    <col min="5636" max="5636" width="15.42578125" style="2" customWidth="1"/>
    <col min="5637" max="5637" width="28.42578125" style="2" customWidth="1"/>
    <col min="5638" max="5638" width="3.5703125" style="2" customWidth="1"/>
    <col min="5639" max="5639" width="17.42578125" style="2" bestFit="1" customWidth="1"/>
    <col min="5640" max="5640" width="26.28515625" style="2" customWidth="1"/>
    <col min="5641" max="5641" width="27.42578125" style="2" customWidth="1"/>
    <col min="5642" max="5642" width="20.5703125" style="2" customWidth="1"/>
    <col min="5643" max="5643" width="27.42578125" style="2" customWidth="1"/>
    <col min="5644" max="5644" width="59.5703125" style="2" customWidth="1"/>
    <col min="5645" max="5873" width="10.7109375" style="2"/>
    <col min="5874" max="5874" width="19.28515625" style="2" customWidth="1"/>
    <col min="5875" max="5875" width="45.85546875" style="2" customWidth="1"/>
    <col min="5876" max="5879" width="5.7109375" style="2" customWidth="1"/>
    <col min="5880" max="5883" width="4.7109375" style="2" customWidth="1"/>
    <col min="5884" max="5884" width="3.42578125" style="2" customWidth="1"/>
    <col min="5885" max="5885" width="6.85546875" style="2" customWidth="1"/>
    <col min="5886" max="5887" width="14.85546875" style="2" customWidth="1"/>
    <col min="5888" max="5888" width="3.42578125" style="2" customWidth="1"/>
    <col min="5889" max="5889" width="18.28515625" style="2" customWidth="1"/>
    <col min="5890" max="5890" width="30.140625" style="2" customWidth="1"/>
    <col min="5891" max="5891" width="3.5703125" style="2" customWidth="1"/>
    <col min="5892" max="5892" width="15.42578125" style="2" customWidth="1"/>
    <col min="5893" max="5893" width="28.42578125" style="2" customWidth="1"/>
    <col min="5894" max="5894" width="3.5703125" style="2" customWidth="1"/>
    <col min="5895" max="5895" width="17.42578125" style="2" bestFit="1" customWidth="1"/>
    <col min="5896" max="5896" width="26.28515625" style="2" customWidth="1"/>
    <col min="5897" max="5897" width="27.42578125" style="2" customWidth="1"/>
    <col min="5898" max="5898" width="20.5703125" style="2" customWidth="1"/>
    <col min="5899" max="5899" width="27.42578125" style="2" customWidth="1"/>
    <col min="5900" max="5900" width="59.5703125" style="2" customWidth="1"/>
    <col min="5901" max="6129" width="10.7109375" style="2"/>
    <col min="6130" max="6130" width="19.28515625" style="2" customWidth="1"/>
    <col min="6131" max="6131" width="45.85546875" style="2" customWidth="1"/>
    <col min="6132" max="6135" width="5.7109375" style="2" customWidth="1"/>
    <col min="6136" max="6139" width="4.7109375" style="2" customWidth="1"/>
    <col min="6140" max="6140" width="3.42578125" style="2" customWidth="1"/>
    <col min="6141" max="6141" width="6.85546875" style="2" customWidth="1"/>
    <col min="6142" max="6143" width="14.85546875" style="2" customWidth="1"/>
    <col min="6144" max="6144" width="3.42578125" style="2" customWidth="1"/>
    <col min="6145" max="6145" width="18.28515625" style="2" customWidth="1"/>
    <col min="6146" max="6146" width="30.140625" style="2" customWidth="1"/>
    <col min="6147" max="6147" width="3.5703125" style="2" customWidth="1"/>
    <col min="6148" max="6148" width="15.42578125" style="2" customWidth="1"/>
    <col min="6149" max="6149" width="28.42578125" style="2" customWidth="1"/>
    <col min="6150" max="6150" width="3.5703125" style="2" customWidth="1"/>
    <col min="6151" max="6151" width="17.42578125" style="2" bestFit="1" customWidth="1"/>
    <col min="6152" max="6152" width="26.28515625" style="2" customWidth="1"/>
    <col min="6153" max="6153" width="27.42578125" style="2" customWidth="1"/>
    <col min="6154" max="6154" width="20.5703125" style="2" customWidth="1"/>
    <col min="6155" max="6155" width="27.42578125" style="2" customWidth="1"/>
    <col min="6156" max="6156" width="59.5703125" style="2" customWidth="1"/>
    <col min="6157" max="6385" width="10.7109375" style="2"/>
    <col min="6386" max="6386" width="19.28515625" style="2" customWidth="1"/>
    <col min="6387" max="6387" width="45.85546875" style="2" customWidth="1"/>
    <col min="6388" max="6391" width="5.7109375" style="2" customWidth="1"/>
    <col min="6392" max="6395" width="4.7109375" style="2" customWidth="1"/>
    <col min="6396" max="6396" width="3.42578125" style="2" customWidth="1"/>
    <col min="6397" max="6397" width="6.85546875" style="2" customWidth="1"/>
    <col min="6398" max="6399" width="14.85546875" style="2" customWidth="1"/>
    <col min="6400" max="6400" width="3.42578125" style="2" customWidth="1"/>
    <col min="6401" max="6401" width="18.28515625" style="2" customWidth="1"/>
    <col min="6402" max="6402" width="30.140625" style="2" customWidth="1"/>
    <col min="6403" max="6403" width="3.5703125" style="2" customWidth="1"/>
    <col min="6404" max="6404" width="15.42578125" style="2" customWidth="1"/>
    <col min="6405" max="6405" width="28.42578125" style="2" customWidth="1"/>
    <col min="6406" max="6406" width="3.5703125" style="2" customWidth="1"/>
    <col min="6407" max="6407" width="17.42578125" style="2" bestFit="1" customWidth="1"/>
    <col min="6408" max="6408" width="26.28515625" style="2" customWidth="1"/>
    <col min="6409" max="6409" width="27.42578125" style="2" customWidth="1"/>
    <col min="6410" max="6410" width="20.5703125" style="2" customWidth="1"/>
    <col min="6411" max="6411" width="27.42578125" style="2" customWidth="1"/>
    <col min="6412" max="6412" width="59.5703125" style="2" customWidth="1"/>
    <col min="6413" max="6641" width="10.7109375" style="2"/>
    <col min="6642" max="6642" width="19.28515625" style="2" customWidth="1"/>
    <col min="6643" max="6643" width="45.85546875" style="2" customWidth="1"/>
    <col min="6644" max="6647" width="5.7109375" style="2" customWidth="1"/>
    <col min="6648" max="6651" width="4.7109375" style="2" customWidth="1"/>
    <col min="6652" max="6652" width="3.42578125" style="2" customWidth="1"/>
    <col min="6653" max="6653" width="6.85546875" style="2" customWidth="1"/>
    <col min="6654" max="6655" width="14.85546875" style="2" customWidth="1"/>
    <col min="6656" max="6656" width="3.42578125" style="2" customWidth="1"/>
    <col min="6657" max="6657" width="18.28515625" style="2" customWidth="1"/>
    <col min="6658" max="6658" width="30.140625" style="2" customWidth="1"/>
    <col min="6659" max="6659" width="3.5703125" style="2" customWidth="1"/>
    <col min="6660" max="6660" width="15.42578125" style="2" customWidth="1"/>
    <col min="6661" max="6661" width="28.42578125" style="2" customWidth="1"/>
    <col min="6662" max="6662" width="3.5703125" style="2" customWidth="1"/>
    <col min="6663" max="6663" width="17.42578125" style="2" bestFit="1" customWidth="1"/>
    <col min="6664" max="6664" width="26.28515625" style="2" customWidth="1"/>
    <col min="6665" max="6665" width="27.42578125" style="2" customWidth="1"/>
    <col min="6666" max="6666" width="20.5703125" style="2" customWidth="1"/>
    <col min="6667" max="6667" width="27.42578125" style="2" customWidth="1"/>
    <col min="6668" max="6668" width="59.5703125" style="2" customWidth="1"/>
    <col min="6669" max="6897" width="10.7109375" style="2"/>
    <col min="6898" max="6898" width="19.28515625" style="2" customWidth="1"/>
    <col min="6899" max="6899" width="45.85546875" style="2" customWidth="1"/>
    <col min="6900" max="6903" width="5.7109375" style="2" customWidth="1"/>
    <col min="6904" max="6907" width="4.7109375" style="2" customWidth="1"/>
    <col min="6908" max="6908" width="3.42578125" style="2" customWidth="1"/>
    <col min="6909" max="6909" width="6.85546875" style="2" customWidth="1"/>
    <col min="6910" max="6911" width="14.85546875" style="2" customWidth="1"/>
    <col min="6912" max="6912" width="3.42578125" style="2" customWidth="1"/>
    <col min="6913" max="6913" width="18.28515625" style="2" customWidth="1"/>
    <col min="6914" max="6914" width="30.140625" style="2" customWidth="1"/>
    <col min="6915" max="6915" width="3.5703125" style="2" customWidth="1"/>
    <col min="6916" max="6916" width="15.42578125" style="2" customWidth="1"/>
    <col min="6917" max="6917" width="28.42578125" style="2" customWidth="1"/>
    <col min="6918" max="6918" width="3.5703125" style="2" customWidth="1"/>
    <col min="6919" max="6919" width="17.42578125" style="2" bestFit="1" customWidth="1"/>
    <col min="6920" max="6920" width="26.28515625" style="2" customWidth="1"/>
    <col min="6921" max="6921" width="27.42578125" style="2" customWidth="1"/>
    <col min="6922" max="6922" width="20.5703125" style="2" customWidth="1"/>
    <col min="6923" max="6923" width="27.42578125" style="2" customWidth="1"/>
    <col min="6924" max="6924" width="59.5703125" style="2" customWidth="1"/>
    <col min="6925" max="7153" width="10.7109375" style="2"/>
    <col min="7154" max="7154" width="19.28515625" style="2" customWidth="1"/>
    <col min="7155" max="7155" width="45.85546875" style="2" customWidth="1"/>
    <col min="7156" max="7159" width="5.7109375" style="2" customWidth="1"/>
    <col min="7160" max="7163" width="4.7109375" style="2" customWidth="1"/>
    <col min="7164" max="7164" width="3.42578125" style="2" customWidth="1"/>
    <col min="7165" max="7165" width="6.85546875" style="2" customWidth="1"/>
    <col min="7166" max="7167" width="14.85546875" style="2" customWidth="1"/>
    <col min="7168" max="7168" width="3.42578125" style="2" customWidth="1"/>
    <col min="7169" max="7169" width="18.28515625" style="2" customWidth="1"/>
    <col min="7170" max="7170" width="30.140625" style="2" customWidth="1"/>
    <col min="7171" max="7171" width="3.5703125" style="2" customWidth="1"/>
    <col min="7172" max="7172" width="15.42578125" style="2" customWidth="1"/>
    <col min="7173" max="7173" width="28.42578125" style="2" customWidth="1"/>
    <col min="7174" max="7174" width="3.5703125" style="2" customWidth="1"/>
    <col min="7175" max="7175" width="17.42578125" style="2" bestFit="1" customWidth="1"/>
    <col min="7176" max="7176" width="26.28515625" style="2" customWidth="1"/>
    <col min="7177" max="7177" width="27.42578125" style="2" customWidth="1"/>
    <col min="7178" max="7178" width="20.5703125" style="2" customWidth="1"/>
    <col min="7179" max="7179" width="27.42578125" style="2" customWidth="1"/>
    <col min="7180" max="7180" width="59.5703125" style="2" customWidth="1"/>
    <col min="7181" max="7409" width="10.7109375" style="2"/>
    <col min="7410" max="7410" width="19.28515625" style="2" customWidth="1"/>
    <col min="7411" max="7411" width="45.85546875" style="2" customWidth="1"/>
    <col min="7412" max="7415" width="5.7109375" style="2" customWidth="1"/>
    <col min="7416" max="7419" width="4.7109375" style="2" customWidth="1"/>
    <col min="7420" max="7420" width="3.42578125" style="2" customWidth="1"/>
    <col min="7421" max="7421" width="6.85546875" style="2" customWidth="1"/>
    <col min="7422" max="7423" width="14.85546875" style="2" customWidth="1"/>
    <col min="7424" max="7424" width="3.42578125" style="2" customWidth="1"/>
    <col min="7425" max="7425" width="18.28515625" style="2" customWidth="1"/>
    <col min="7426" max="7426" width="30.140625" style="2" customWidth="1"/>
    <col min="7427" max="7427" width="3.5703125" style="2" customWidth="1"/>
    <col min="7428" max="7428" width="15.42578125" style="2" customWidth="1"/>
    <col min="7429" max="7429" width="28.42578125" style="2" customWidth="1"/>
    <col min="7430" max="7430" width="3.5703125" style="2" customWidth="1"/>
    <col min="7431" max="7431" width="17.42578125" style="2" bestFit="1" customWidth="1"/>
    <col min="7432" max="7432" width="26.28515625" style="2" customWidth="1"/>
    <col min="7433" max="7433" width="27.42578125" style="2" customWidth="1"/>
    <col min="7434" max="7434" width="20.5703125" style="2" customWidth="1"/>
    <col min="7435" max="7435" width="27.42578125" style="2" customWidth="1"/>
    <col min="7436" max="7436" width="59.5703125" style="2" customWidth="1"/>
    <col min="7437" max="7665" width="10.7109375" style="2"/>
    <col min="7666" max="7666" width="19.28515625" style="2" customWidth="1"/>
    <col min="7667" max="7667" width="45.85546875" style="2" customWidth="1"/>
    <col min="7668" max="7671" width="5.7109375" style="2" customWidth="1"/>
    <col min="7672" max="7675" width="4.7109375" style="2" customWidth="1"/>
    <col min="7676" max="7676" width="3.42578125" style="2" customWidth="1"/>
    <col min="7677" max="7677" width="6.85546875" style="2" customWidth="1"/>
    <col min="7678" max="7679" width="14.85546875" style="2" customWidth="1"/>
    <col min="7680" max="7680" width="3.42578125" style="2" customWidth="1"/>
    <col min="7681" max="7681" width="18.28515625" style="2" customWidth="1"/>
    <col min="7682" max="7682" width="30.140625" style="2" customWidth="1"/>
    <col min="7683" max="7683" width="3.5703125" style="2" customWidth="1"/>
    <col min="7684" max="7684" width="15.42578125" style="2" customWidth="1"/>
    <col min="7685" max="7685" width="28.42578125" style="2" customWidth="1"/>
    <col min="7686" max="7686" width="3.5703125" style="2" customWidth="1"/>
    <col min="7687" max="7687" width="17.42578125" style="2" bestFit="1" customWidth="1"/>
    <col min="7688" max="7688" width="26.28515625" style="2" customWidth="1"/>
    <col min="7689" max="7689" width="27.42578125" style="2" customWidth="1"/>
    <col min="7690" max="7690" width="20.5703125" style="2" customWidth="1"/>
    <col min="7691" max="7691" width="27.42578125" style="2" customWidth="1"/>
    <col min="7692" max="7692" width="59.5703125" style="2" customWidth="1"/>
    <col min="7693" max="7921" width="10.7109375" style="2"/>
    <col min="7922" max="7922" width="19.28515625" style="2" customWidth="1"/>
    <col min="7923" max="7923" width="45.85546875" style="2" customWidth="1"/>
    <col min="7924" max="7927" width="5.7109375" style="2" customWidth="1"/>
    <col min="7928" max="7931" width="4.7109375" style="2" customWidth="1"/>
    <col min="7932" max="7932" width="3.42578125" style="2" customWidth="1"/>
    <col min="7933" max="7933" width="6.85546875" style="2" customWidth="1"/>
    <col min="7934" max="7935" width="14.85546875" style="2" customWidth="1"/>
    <col min="7936" max="7936" width="3.42578125" style="2" customWidth="1"/>
    <col min="7937" max="7937" width="18.28515625" style="2" customWidth="1"/>
    <col min="7938" max="7938" width="30.140625" style="2" customWidth="1"/>
    <col min="7939" max="7939" width="3.5703125" style="2" customWidth="1"/>
    <col min="7940" max="7940" width="15.42578125" style="2" customWidth="1"/>
    <col min="7941" max="7941" width="28.42578125" style="2" customWidth="1"/>
    <col min="7942" max="7942" width="3.5703125" style="2" customWidth="1"/>
    <col min="7943" max="7943" width="17.42578125" style="2" bestFit="1" customWidth="1"/>
    <col min="7944" max="7944" width="26.28515625" style="2" customWidth="1"/>
    <col min="7945" max="7945" width="27.42578125" style="2" customWidth="1"/>
    <col min="7946" max="7946" width="20.5703125" style="2" customWidth="1"/>
    <col min="7947" max="7947" width="27.42578125" style="2" customWidth="1"/>
    <col min="7948" max="7948" width="59.5703125" style="2" customWidth="1"/>
    <col min="7949" max="8177" width="10.7109375" style="2"/>
    <col min="8178" max="8178" width="19.28515625" style="2" customWidth="1"/>
    <col min="8179" max="8179" width="45.85546875" style="2" customWidth="1"/>
    <col min="8180" max="8183" width="5.7109375" style="2" customWidth="1"/>
    <col min="8184" max="8187" width="4.7109375" style="2" customWidth="1"/>
    <col min="8188" max="8188" width="3.42578125" style="2" customWidth="1"/>
    <col min="8189" max="8189" width="6.85546875" style="2" customWidth="1"/>
    <col min="8190" max="8191" width="14.85546875" style="2" customWidth="1"/>
    <col min="8192" max="8192" width="3.42578125" style="2" customWidth="1"/>
    <col min="8193" max="8193" width="18.28515625" style="2" customWidth="1"/>
    <col min="8194" max="8194" width="30.140625" style="2" customWidth="1"/>
    <col min="8195" max="8195" width="3.5703125" style="2" customWidth="1"/>
    <col min="8196" max="8196" width="15.42578125" style="2" customWidth="1"/>
    <col min="8197" max="8197" width="28.42578125" style="2" customWidth="1"/>
    <col min="8198" max="8198" width="3.5703125" style="2" customWidth="1"/>
    <col min="8199" max="8199" width="17.42578125" style="2" bestFit="1" customWidth="1"/>
    <col min="8200" max="8200" width="26.28515625" style="2" customWidth="1"/>
    <col min="8201" max="8201" width="27.42578125" style="2" customWidth="1"/>
    <col min="8202" max="8202" width="20.5703125" style="2" customWidth="1"/>
    <col min="8203" max="8203" width="27.42578125" style="2" customWidth="1"/>
    <col min="8204" max="8204" width="59.5703125" style="2" customWidth="1"/>
    <col min="8205" max="8433" width="10.7109375" style="2"/>
    <col min="8434" max="8434" width="19.28515625" style="2" customWidth="1"/>
    <col min="8435" max="8435" width="45.85546875" style="2" customWidth="1"/>
    <col min="8436" max="8439" width="5.7109375" style="2" customWidth="1"/>
    <col min="8440" max="8443" width="4.7109375" style="2" customWidth="1"/>
    <col min="8444" max="8444" width="3.42578125" style="2" customWidth="1"/>
    <col min="8445" max="8445" width="6.85546875" style="2" customWidth="1"/>
    <col min="8446" max="8447" width="14.85546875" style="2" customWidth="1"/>
    <col min="8448" max="8448" width="3.42578125" style="2" customWidth="1"/>
    <col min="8449" max="8449" width="18.28515625" style="2" customWidth="1"/>
    <col min="8450" max="8450" width="30.140625" style="2" customWidth="1"/>
    <col min="8451" max="8451" width="3.5703125" style="2" customWidth="1"/>
    <col min="8452" max="8452" width="15.42578125" style="2" customWidth="1"/>
    <col min="8453" max="8453" width="28.42578125" style="2" customWidth="1"/>
    <col min="8454" max="8454" width="3.5703125" style="2" customWidth="1"/>
    <col min="8455" max="8455" width="17.42578125" style="2" bestFit="1" customWidth="1"/>
    <col min="8456" max="8456" width="26.28515625" style="2" customWidth="1"/>
    <col min="8457" max="8457" width="27.42578125" style="2" customWidth="1"/>
    <col min="8458" max="8458" width="20.5703125" style="2" customWidth="1"/>
    <col min="8459" max="8459" width="27.42578125" style="2" customWidth="1"/>
    <col min="8460" max="8460" width="59.5703125" style="2" customWidth="1"/>
    <col min="8461" max="8689" width="10.7109375" style="2"/>
    <col min="8690" max="8690" width="19.28515625" style="2" customWidth="1"/>
    <col min="8691" max="8691" width="45.85546875" style="2" customWidth="1"/>
    <col min="8692" max="8695" width="5.7109375" style="2" customWidth="1"/>
    <col min="8696" max="8699" width="4.7109375" style="2" customWidth="1"/>
    <col min="8700" max="8700" width="3.42578125" style="2" customWidth="1"/>
    <col min="8701" max="8701" width="6.85546875" style="2" customWidth="1"/>
    <col min="8702" max="8703" width="14.85546875" style="2" customWidth="1"/>
    <col min="8704" max="8704" width="3.42578125" style="2" customWidth="1"/>
    <col min="8705" max="8705" width="18.28515625" style="2" customWidth="1"/>
    <col min="8706" max="8706" width="30.140625" style="2" customWidth="1"/>
    <col min="8707" max="8707" width="3.5703125" style="2" customWidth="1"/>
    <col min="8708" max="8708" width="15.42578125" style="2" customWidth="1"/>
    <col min="8709" max="8709" width="28.42578125" style="2" customWidth="1"/>
    <col min="8710" max="8710" width="3.5703125" style="2" customWidth="1"/>
    <col min="8711" max="8711" width="17.42578125" style="2" bestFit="1" customWidth="1"/>
    <col min="8712" max="8712" width="26.28515625" style="2" customWidth="1"/>
    <col min="8713" max="8713" width="27.42578125" style="2" customWidth="1"/>
    <col min="8714" max="8714" width="20.5703125" style="2" customWidth="1"/>
    <col min="8715" max="8715" width="27.42578125" style="2" customWidth="1"/>
    <col min="8716" max="8716" width="59.5703125" style="2" customWidth="1"/>
    <col min="8717" max="8945" width="10.7109375" style="2"/>
    <col min="8946" max="8946" width="19.28515625" style="2" customWidth="1"/>
    <col min="8947" max="8947" width="45.85546875" style="2" customWidth="1"/>
    <col min="8948" max="8951" width="5.7109375" style="2" customWidth="1"/>
    <col min="8952" max="8955" width="4.7109375" style="2" customWidth="1"/>
    <col min="8956" max="8956" width="3.42578125" style="2" customWidth="1"/>
    <col min="8957" max="8957" width="6.85546875" style="2" customWidth="1"/>
    <col min="8958" max="8959" width="14.85546875" style="2" customWidth="1"/>
    <col min="8960" max="8960" width="3.42578125" style="2" customWidth="1"/>
    <col min="8961" max="8961" width="18.28515625" style="2" customWidth="1"/>
    <col min="8962" max="8962" width="30.140625" style="2" customWidth="1"/>
    <col min="8963" max="8963" width="3.5703125" style="2" customWidth="1"/>
    <col min="8964" max="8964" width="15.42578125" style="2" customWidth="1"/>
    <col min="8965" max="8965" width="28.42578125" style="2" customWidth="1"/>
    <col min="8966" max="8966" width="3.5703125" style="2" customWidth="1"/>
    <col min="8967" max="8967" width="17.42578125" style="2" bestFit="1" customWidth="1"/>
    <col min="8968" max="8968" width="26.28515625" style="2" customWidth="1"/>
    <col min="8969" max="8969" width="27.42578125" style="2" customWidth="1"/>
    <col min="8970" max="8970" width="20.5703125" style="2" customWidth="1"/>
    <col min="8971" max="8971" width="27.42578125" style="2" customWidth="1"/>
    <col min="8972" max="8972" width="59.5703125" style="2" customWidth="1"/>
    <col min="8973" max="9201" width="10.7109375" style="2"/>
    <col min="9202" max="9202" width="19.28515625" style="2" customWidth="1"/>
    <col min="9203" max="9203" width="45.85546875" style="2" customWidth="1"/>
    <col min="9204" max="9207" width="5.7109375" style="2" customWidth="1"/>
    <col min="9208" max="9211" width="4.7109375" style="2" customWidth="1"/>
    <col min="9212" max="9212" width="3.42578125" style="2" customWidth="1"/>
    <col min="9213" max="9213" width="6.85546875" style="2" customWidth="1"/>
    <col min="9214" max="9215" width="14.85546875" style="2" customWidth="1"/>
    <col min="9216" max="9216" width="3.42578125" style="2" customWidth="1"/>
    <col min="9217" max="9217" width="18.28515625" style="2" customWidth="1"/>
    <col min="9218" max="9218" width="30.140625" style="2" customWidth="1"/>
    <col min="9219" max="9219" width="3.5703125" style="2" customWidth="1"/>
    <col min="9220" max="9220" width="15.42578125" style="2" customWidth="1"/>
    <col min="9221" max="9221" width="28.42578125" style="2" customWidth="1"/>
    <col min="9222" max="9222" width="3.5703125" style="2" customWidth="1"/>
    <col min="9223" max="9223" width="17.42578125" style="2" bestFit="1" customWidth="1"/>
    <col min="9224" max="9224" width="26.28515625" style="2" customWidth="1"/>
    <col min="9225" max="9225" width="27.42578125" style="2" customWidth="1"/>
    <col min="9226" max="9226" width="20.5703125" style="2" customWidth="1"/>
    <col min="9227" max="9227" width="27.42578125" style="2" customWidth="1"/>
    <col min="9228" max="9228" width="59.5703125" style="2" customWidth="1"/>
    <col min="9229" max="9457" width="10.7109375" style="2"/>
    <col min="9458" max="9458" width="19.28515625" style="2" customWidth="1"/>
    <col min="9459" max="9459" width="45.85546875" style="2" customWidth="1"/>
    <col min="9460" max="9463" width="5.7109375" style="2" customWidth="1"/>
    <col min="9464" max="9467" width="4.7109375" style="2" customWidth="1"/>
    <col min="9468" max="9468" width="3.42578125" style="2" customWidth="1"/>
    <col min="9469" max="9469" width="6.85546875" style="2" customWidth="1"/>
    <col min="9470" max="9471" width="14.85546875" style="2" customWidth="1"/>
    <col min="9472" max="9472" width="3.42578125" style="2" customWidth="1"/>
    <col min="9473" max="9473" width="18.28515625" style="2" customWidth="1"/>
    <col min="9474" max="9474" width="30.140625" style="2" customWidth="1"/>
    <col min="9475" max="9475" width="3.5703125" style="2" customWidth="1"/>
    <col min="9476" max="9476" width="15.42578125" style="2" customWidth="1"/>
    <col min="9477" max="9477" width="28.42578125" style="2" customWidth="1"/>
    <col min="9478" max="9478" width="3.5703125" style="2" customWidth="1"/>
    <col min="9479" max="9479" width="17.42578125" style="2" bestFit="1" customWidth="1"/>
    <col min="9480" max="9480" width="26.28515625" style="2" customWidth="1"/>
    <col min="9481" max="9481" width="27.42578125" style="2" customWidth="1"/>
    <col min="9482" max="9482" width="20.5703125" style="2" customWidth="1"/>
    <col min="9483" max="9483" width="27.42578125" style="2" customWidth="1"/>
    <col min="9484" max="9484" width="59.5703125" style="2" customWidth="1"/>
    <col min="9485" max="9713" width="10.7109375" style="2"/>
    <col min="9714" max="9714" width="19.28515625" style="2" customWidth="1"/>
    <col min="9715" max="9715" width="45.85546875" style="2" customWidth="1"/>
    <col min="9716" max="9719" width="5.7109375" style="2" customWidth="1"/>
    <col min="9720" max="9723" width="4.7109375" style="2" customWidth="1"/>
    <col min="9724" max="9724" width="3.42578125" style="2" customWidth="1"/>
    <col min="9725" max="9725" width="6.85546875" style="2" customWidth="1"/>
    <col min="9726" max="9727" width="14.85546875" style="2" customWidth="1"/>
    <col min="9728" max="9728" width="3.42578125" style="2" customWidth="1"/>
    <col min="9729" max="9729" width="18.28515625" style="2" customWidth="1"/>
    <col min="9730" max="9730" width="30.140625" style="2" customWidth="1"/>
    <col min="9731" max="9731" width="3.5703125" style="2" customWidth="1"/>
    <col min="9732" max="9732" width="15.42578125" style="2" customWidth="1"/>
    <col min="9733" max="9733" width="28.42578125" style="2" customWidth="1"/>
    <col min="9734" max="9734" width="3.5703125" style="2" customWidth="1"/>
    <col min="9735" max="9735" width="17.42578125" style="2" bestFit="1" customWidth="1"/>
    <col min="9736" max="9736" width="26.28515625" style="2" customWidth="1"/>
    <col min="9737" max="9737" width="27.42578125" style="2" customWidth="1"/>
    <col min="9738" max="9738" width="20.5703125" style="2" customWidth="1"/>
    <col min="9739" max="9739" width="27.42578125" style="2" customWidth="1"/>
    <col min="9740" max="9740" width="59.5703125" style="2" customWidth="1"/>
    <col min="9741" max="9969" width="10.7109375" style="2"/>
    <col min="9970" max="9970" width="19.28515625" style="2" customWidth="1"/>
    <col min="9971" max="9971" width="45.85546875" style="2" customWidth="1"/>
    <col min="9972" max="9975" width="5.7109375" style="2" customWidth="1"/>
    <col min="9976" max="9979" width="4.7109375" style="2" customWidth="1"/>
    <col min="9980" max="9980" width="3.42578125" style="2" customWidth="1"/>
    <col min="9981" max="9981" width="6.85546875" style="2" customWidth="1"/>
    <col min="9982" max="9983" width="14.85546875" style="2" customWidth="1"/>
    <col min="9984" max="9984" width="3.42578125" style="2" customWidth="1"/>
    <col min="9985" max="9985" width="18.28515625" style="2" customWidth="1"/>
    <col min="9986" max="9986" width="30.140625" style="2" customWidth="1"/>
    <col min="9987" max="9987" width="3.5703125" style="2" customWidth="1"/>
    <col min="9988" max="9988" width="15.42578125" style="2" customWidth="1"/>
    <col min="9989" max="9989" width="28.42578125" style="2" customWidth="1"/>
    <col min="9990" max="9990" width="3.5703125" style="2" customWidth="1"/>
    <col min="9991" max="9991" width="17.42578125" style="2" bestFit="1" customWidth="1"/>
    <col min="9992" max="9992" width="26.28515625" style="2" customWidth="1"/>
    <col min="9993" max="9993" width="27.42578125" style="2" customWidth="1"/>
    <col min="9994" max="9994" width="20.5703125" style="2" customWidth="1"/>
    <col min="9995" max="9995" width="27.42578125" style="2" customWidth="1"/>
    <col min="9996" max="9996" width="59.5703125" style="2" customWidth="1"/>
    <col min="9997" max="10225" width="10.7109375" style="2"/>
    <col min="10226" max="10226" width="19.28515625" style="2" customWidth="1"/>
    <col min="10227" max="10227" width="45.85546875" style="2" customWidth="1"/>
    <col min="10228" max="10231" width="5.7109375" style="2" customWidth="1"/>
    <col min="10232" max="10235" width="4.7109375" style="2" customWidth="1"/>
    <col min="10236" max="10236" width="3.42578125" style="2" customWidth="1"/>
    <col min="10237" max="10237" width="6.85546875" style="2" customWidth="1"/>
    <col min="10238" max="10239" width="14.85546875" style="2" customWidth="1"/>
    <col min="10240" max="10240" width="3.42578125" style="2" customWidth="1"/>
    <col min="10241" max="10241" width="18.28515625" style="2" customWidth="1"/>
    <col min="10242" max="10242" width="30.140625" style="2" customWidth="1"/>
    <col min="10243" max="10243" width="3.5703125" style="2" customWidth="1"/>
    <col min="10244" max="10244" width="15.42578125" style="2" customWidth="1"/>
    <col min="10245" max="10245" width="28.42578125" style="2" customWidth="1"/>
    <col min="10246" max="10246" width="3.5703125" style="2" customWidth="1"/>
    <col min="10247" max="10247" width="17.42578125" style="2" bestFit="1" customWidth="1"/>
    <col min="10248" max="10248" width="26.28515625" style="2" customWidth="1"/>
    <col min="10249" max="10249" width="27.42578125" style="2" customWidth="1"/>
    <col min="10250" max="10250" width="20.5703125" style="2" customWidth="1"/>
    <col min="10251" max="10251" width="27.42578125" style="2" customWidth="1"/>
    <col min="10252" max="10252" width="59.5703125" style="2" customWidth="1"/>
    <col min="10253" max="10481" width="10.7109375" style="2"/>
    <col min="10482" max="10482" width="19.28515625" style="2" customWidth="1"/>
    <col min="10483" max="10483" width="45.85546875" style="2" customWidth="1"/>
    <col min="10484" max="10487" width="5.7109375" style="2" customWidth="1"/>
    <col min="10488" max="10491" width="4.7109375" style="2" customWidth="1"/>
    <col min="10492" max="10492" width="3.42578125" style="2" customWidth="1"/>
    <col min="10493" max="10493" width="6.85546875" style="2" customWidth="1"/>
    <col min="10494" max="10495" width="14.85546875" style="2" customWidth="1"/>
    <col min="10496" max="10496" width="3.42578125" style="2" customWidth="1"/>
    <col min="10497" max="10497" width="18.28515625" style="2" customWidth="1"/>
    <col min="10498" max="10498" width="30.140625" style="2" customWidth="1"/>
    <col min="10499" max="10499" width="3.5703125" style="2" customWidth="1"/>
    <col min="10500" max="10500" width="15.42578125" style="2" customWidth="1"/>
    <col min="10501" max="10501" width="28.42578125" style="2" customWidth="1"/>
    <col min="10502" max="10502" width="3.5703125" style="2" customWidth="1"/>
    <col min="10503" max="10503" width="17.42578125" style="2" bestFit="1" customWidth="1"/>
    <col min="10504" max="10504" width="26.28515625" style="2" customWidth="1"/>
    <col min="10505" max="10505" width="27.42578125" style="2" customWidth="1"/>
    <col min="10506" max="10506" width="20.5703125" style="2" customWidth="1"/>
    <col min="10507" max="10507" width="27.42578125" style="2" customWidth="1"/>
    <col min="10508" max="10508" width="59.5703125" style="2" customWidth="1"/>
    <col min="10509" max="10737" width="10.7109375" style="2"/>
    <col min="10738" max="10738" width="19.28515625" style="2" customWidth="1"/>
    <col min="10739" max="10739" width="45.85546875" style="2" customWidth="1"/>
    <col min="10740" max="10743" width="5.7109375" style="2" customWidth="1"/>
    <col min="10744" max="10747" width="4.7109375" style="2" customWidth="1"/>
    <col min="10748" max="10748" width="3.42578125" style="2" customWidth="1"/>
    <col min="10749" max="10749" width="6.85546875" style="2" customWidth="1"/>
    <col min="10750" max="10751" width="14.85546875" style="2" customWidth="1"/>
    <col min="10752" max="10752" width="3.42578125" style="2" customWidth="1"/>
    <col min="10753" max="10753" width="18.28515625" style="2" customWidth="1"/>
    <col min="10754" max="10754" width="30.140625" style="2" customWidth="1"/>
    <col min="10755" max="10755" width="3.5703125" style="2" customWidth="1"/>
    <col min="10756" max="10756" width="15.42578125" style="2" customWidth="1"/>
    <col min="10757" max="10757" width="28.42578125" style="2" customWidth="1"/>
    <col min="10758" max="10758" width="3.5703125" style="2" customWidth="1"/>
    <col min="10759" max="10759" width="17.42578125" style="2" bestFit="1" customWidth="1"/>
    <col min="10760" max="10760" width="26.28515625" style="2" customWidth="1"/>
    <col min="10761" max="10761" width="27.42578125" style="2" customWidth="1"/>
    <col min="10762" max="10762" width="20.5703125" style="2" customWidth="1"/>
    <col min="10763" max="10763" width="27.42578125" style="2" customWidth="1"/>
    <col min="10764" max="10764" width="59.5703125" style="2" customWidth="1"/>
    <col min="10765" max="10993" width="10.7109375" style="2"/>
    <col min="10994" max="10994" width="19.28515625" style="2" customWidth="1"/>
    <col min="10995" max="10995" width="45.85546875" style="2" customWidth="1"/>
    <col min="10996" max="10999" width="5.7109375" style="2" customWidth="1"/>
    <col min="11000" max="11003" width="4.7109375" style="2" customWidth="1"/>
    <col min="11004" max="11004" width="3.42578125" style="2" customWidth="1"/>
    <col min="11005" max="11005" width="6.85546875" style="2" customWidth="1"/>
    <col min="11006" max="11007" width="14.85546875" style="2" customWidth="1"/>
    <col min="11008" max="11008" width="3.42578125" style="2" customWidth="1"/>
    <col min="11009" max="11009" width="18.28515625" style="2" customWidth="1"/>
    <col min="11010" max="11010" width="30.140625" style="2" customWidth="1"/>
    <col min="11011" max="11011" width="3.5703125" style="2" customWidth="1"/>
    <col min="11012" max="11012" width="15.42578125" style="2" customWidth="1"/>
    <col min="11013" max="11013" width="28.42578125" style="2" customWidth="1"/>
    <col min="11014" max="11014" width="3.5703125" style="2" customWidth="1"/>
    <col min="11015" max="11015" width="17.42578125" style="2" bestFit="1" customWidth="1"/>
    <col min="11016" max="11016" width="26.28515625" style="2" customWidth="1"/>
    <col min="11017" max="11017" width="27.42578125" style="2" customWidth="1"/>
    <col min="11018" max="11018" width="20.5703125" style="2" customWidth="1"/>
    <col min="11019" max="11019" width="27.42578125" style="2" customWidth="1"/>
    <col min="11020" max="11020" width="59.5703125" style="2" customWidth="1"/>
    <col min="11021" max="11249" width="10.7109375" style="2"/>
    <col min="11250" max="11250" width="19.28515625" style="2" customWidth="1"/>
    <col min="11251" max="11251" width="45.85546875" style="2" customWidth="1"/>
    <col min="11252" max="11255" width="5.7109375" style="2" customWidth="1"/>
    <col min="11256" max="11259" width="4.7109375" style="2" customWidth="1"/>
    <col min="11260" max="11260" width="3.42578125" style="2" customWidth="1"/>
    <col min="11261" max="11261" width="6.85546875" style="2" customWidth="1"/>
    <col min="11262" max="11263" width="14.85546875" style="2" customWidth="1"/>
    <col min="11264" max="11264" width="3.42578125" style="2" customWidth="1"/>
    <col min="11265" max="11265" width="18.28515625" style="2" customWidth="1"/>
    <col min="11266" max="11266" width="30.140625" style="2" customWidth="1"/>
    <col min="11267" max="11267" width="3.5703125" style="2" customWidth="1"/>
    <col min="11268" max="11268" width="15.42578125" style="2" customWidth="1"/>
    <col min="11269" max="11269" width="28.42578125" style="2" customWidth="1"/>
    <col min="11270" max="11270" width="3.5703125" style="2" customWidth="1"/>
    <col min="11271" max="11271" width="17.42578125" style="2" bestFit="1" customWidth="1"/>
    <col min="11272" max="11272" width="26.28515625" style="2" customWidth="1"/>
    <col min="11273" max="11273" width="27.42578125" style="2" customWidth="1"/>
    <col min="11274" max="11274" width="20.5703125" style="2" customWidth="1"/>
    <col min="11275" max="11275" width="27.42578125" style="2" customWidth="1"/>
    <col min="11276" max="11276" width="59.5703125" style="2" customWidth="1"/>
    <col min="11277" max="11505" width="10.7109375" style="2"/>
    <col min="11506" max="11506" width="19.28515625" style="2" customWidth="1"/>
    <col min="11507" max="11507" width="45.85546875" style="2" customWidth="1"/>
    <col min="11508" max="11511" width="5.7109375" style="2" customWidth="1"/>
    <col min="11512" max="11515" width="4.7109375" style="2" customWidth="1"/>
    <col min="11516" max="11516" width="3.42578125" style="2" customWidth="1"/>
    <col min="11517" max="11517" width="6.85546875" style="2" customWidth="1"/>
    <col min="11518" max="11519" width="14.85546875" style="2" customWidth="1"/>
    <col min="11520" max="11520" width="3.42578125" style="2" customWidth="1"/>
    <col min="11521" max="11521" width="18.28515625" style="2" customWidth="1"/>
    <col min="11522" max="11522" width="30.140625" style="2" customWidth="1"/>
    <col min="11523" max="11523" width="3.5703125" style="2" customWidth="1"/>
    <col min="11524" max="11524" width="15.42578125" style="2" customWidth="1"/>
    <col min="11525" max="11525" width="28.42578125" style="2" customWidth="1"/>
    <col min="11526" max="11526" width="3.5703125" style="2" customWidth="1"/>
    <col min="11527" max="11527" width="17.42578125" style="2" bestFit="1" customWidth="1"/>
    <col min="11528" max="11528" width="26.28515625" style="2" customWidth="1"/>
    <col min="11529" max="11529" width="27.42578125" style="2" customWidth="1"/>
    <col min="11530" max="11530" width="20.5703125" style="2" customWidth="1"/>
    <col min="11531" max="11531" width="27.42578125" style="2" customWidth="1"/>
    <col min="11532" max="11532" width="59.5703125" style="2" customWidth="1"/>
    <col min="11533" max="11761" width="10.7109375" style="2"/>
    <col min="11762" max="11762" width="19.28515625" style="2" customWidth="1"/>
    <col min="11763" max="11763" width="45.85546875" style="2" customWidth="1"/>
    <col min="11764" max="11767" width="5.7109375" style="2" customWidth="1"/>
    <col min="11768" max="11771" width="4.7109375" style="2" customWidth="1"/>
    <col min="11772" max="11772" width="3.42578125" style="2" customWidth="1"/>
    <col min="11773" max="11773" width="6.85546875" style="2" customWidth="1"/>
    <col min="11774" max="11775" width="14.85546875" style="2" customWidth="1"/>
    <col min="11776" max="11776" width="3.42578125" style="2" customWidth="1"/>
    <col min="11777" max="11777" width="18.28515625" style="2" customWidth="1"/>
    <col min="11778" max="11778" width="30.140625" style="2" customWidth="1"/>
    <col min="11779" max="11779" width="3.5703125" style="2" customWidth="1"/>
    <col min="11780" max="11780" width="15.42578125" style="2" customWidth="1"/>
    <col min="11781" max="11781" width="28.42578125" style="2" customWidth="1"/>
    <col min="11782" max="11782" width="3.5703125" style="2" customWidth="1"/>
    <col min="11783" max="11783" width="17.42578125" style="2" bestFit="1" customWidth="1"/>
    <col min="11784" max="11784" width="26.28515625" style="2" customWidth="1"/>
    <col min="11785" max="11785" width="27.42578125" style="2" customWidth="1"/>
    <col min="11786" max="11786" width="20.5703125" style="2" customWidth="1"/>
    <col min="11787" max="11787" width="27.42578125" style="2" customWidth="1"/>
    <col min="11788" max="11788" width="59.5703125" style="2" customWidth="1"/>
    <col min="11789" max="12017" width="10.7109375" style="2"/>
    <col min="12018" max="12018" width="19.28515625" style="2" customWidth="1"/>
    <col min="12019" max="12019" width="45.85546875" style="2" customWidth="1"/>
    <col min="12020" max="12023" width="5.7109375" style="2" customWidth="1"/>
    <col min="12024" max="12027" width="4.7109375" style="2" customWidth="1"/>
    <col min="12028" max="12028" width="3.42578125" style="2" customWidth="1"/>
    <col min="12029" max="12029" width="6.85546875" style="2" customWidth="1"/>
    <col min="12030" max="12031" width="14.85546875" style="2" customWidth="1"/>
    <col min="12032" max="12032" width="3.42578125" style="2" customWidth="1"/>
    <col min="12033" max="12033" width="18.28515625" style="2" customWidth="1"/>
    <col min="12034" max="12034" width="30.140625" style="2" customWidth="1"/>
    <col min="12035" max="12035" width="3.5703125" style="2" customWidth="1"/>
    <col min="12036" max="12036" width="15.42578125" style="2" customWidth="1"/>
    <col min="12037" max="12037" width="28.42578125" style="2" customWidth="1"/>
    <col min="12038" max="12038" width="3.5703125" style="2" customWidth="1"/>
    <col min="12039" max="12039" width="17.42578125" style="2" bestFit="1" customWidth="1"/>
    <col min="12040" max="12040" width="26.28515625" style="2" customWidth="1"/>
    <col min="12041" max="12041" width="27.42578125" style="2" customWidth="1"/>
    <col min="12042" max="12042" width="20.5703125" style="2" customWidth="1"/>
    <col min="12043" max="12043" width="27.42578125" style="2" customWidth="1"/>
    <col min="12044" max="12044" width="59.5703125" style="2" customWidth="1"/>
    <col min="12045" max="12273" width="10.7109375" style="2"/>
    <col min="12274" max="12274" width="19.28515625" style="2" customWidth="1"/>
    <col min="12275" max="12275" width="45.85546875" style="2" customWidth="1"/>
    <col min="12276" max="12279" width="5.7109375" style="2" customWidth="1"/>
    <col min="12280" max="12283" width="4.7109375" style="2" customWidth="1"/>
    <col min="12284" max="12284" width="3.42578125" style="2" customWidth="1"/>
    <col min="12285" max="12285" width="6.85546875" style="2" customWidth="1"/>
    <col min="12286" max="12287" width="14.85546875" style="2" customWidth="1"/>
    <col min="12288" max="12288" width="3.42578125" style="2" customWidth="1"/>
    <col min="12289" max="12289" width="18.28515625" style="2" customWidth="1"/>
    <col min="12290" max="12290" width="30.140625" style="2" customWidth="1"/>
    <col min="12291" max="12291" width="3.5703125" style="2" customWidth="1"/>
    <col min="12292" max="12292" width="15.42578125" style="2" customWidth="1"/>
    <col min="12293" max="12293" width="28.42578125" style="2" customWidth="1"/>
    <col min="12294" max="12294" width="3.5703125" style="2" customWidth="1"/>
    <col min="12295" max="12295" width="17.42578125" style="2" bestFit="1" customWidth="1"/>
    <col min="12296" max="12296" width="26.28515625" style="2" customWidth="1"/>
    <col min="12297" max="12297" width="27.42578125" style="2" customWidth="1"/>
    <col min="12298" max="12298" width="20.5703125" style="2" customWidth="1"/>
    <col min="12299" max="12299" width="27.42578125" style="2" customWidth="1"/>
    <col min="12300" max="12300" width="59.5703125" style="2" customWidth="1"/>
    <col min="12301" max="12529" width="10.7109375" style="2"/>
    <col min="12530" max="12530" width="19.28515625" style="2" customWidth="1"/>
    <col min="12531" max="12531" width="45.85546875" style="2" customWidth="1"/>
    <col min="12532" max="12535" width="5.7109375" style="2" customWidth="1"/>
    <col min="12536" max="12539" width="4.7109375" style="2" customWidth="1"/>
    <col min="12540" max="12540" width="3.42578125" style="2" customWidth="1"/>
    <col min="12541" max="12541" width="6.85546875" style="2" customWidth="1"/>
    <col min="12542" max="12543" width="14.85546875" style="2" customWidth="1"/>
    <col min="12544" max="12544" width="3.42578125" style="2" customWidth="1"/>
    <col min="12545" max="12545" width="18.28515625" style="2" customWidth="1"/>
    <col min="12546" max="12546" width="30.140625" style="2" customWidth="1"/>
    <col min="12547" max="12547" width="3.5703125" style="2" customWidth="1"/>
    <col min="12548" max="12548" width="15.42578125" style="2" customWidth="1"/>
    <col min="12549" max="12549" width="28.42578125" style="2" customWidth="1"/>
    <col min="12550" max="12550" width="3.5703125" style="2" customWidth="1"/>
    <col min="12551" max="12551" width="17.42578125" style="2" bestFit="1" customWidth="1"/>
    <col min="12552" max="12552" width="26.28515625" style="2" customWidth="1"/>
    <col min="12553" max="12553" width="27.42578125" style="2" customWidth="1"/>
    <col min="12554" max="12554" width="20.5703125" style="2" customWidth="1"/>
    <col min="12555" max="12555" width="27.42578125" style="2" customWidth="1"/>
    <col min="12556" max="12556" width="59.5703125" style="2" customWidth="1"/>
    <col min="12557" max="12785" width="10.7109375" style="2"/>
    <col min="12786" max="12786" width="19.28515625" style="2" customWidth="1"/>
    <col min="12787" max="12787" width="45.85546875" style="2" customWidth="1"/>
    <col min="12788" max="12791" width="5.7109375" style="2" customWidth="1"/>
    <col min="12792" max="12795" width="4.7109375" style="2" customWidth="1"/>
    <col min="12796" max="12796" width="3.42578125" style="2" customWidth="1"/>
    <col min="12797" max="12797" width="6.85546875" style="2" customWidth="1"/>
    <col min="12798" max="12799" width="14.85546875" style="2" customWidth="1"/>
    <col min="12800" max="12800" width="3.42578125" style="2" customWidth="1"/>
    <col min="12801" max="12801" width="18.28515625" style="2" customWidth="1"/>
    <col min="12802" max="12802" width="30.140625" style="2" customWidth="1"/>
    <col min="12803" max="12803" width="3.5703125" style="2" customWidth="1"/>
    <col min="12804" max="12804" width="15.42578125" style="2" customWidth="1"/>
    <col min="12805" max="12805" width="28.42578125" style="2" customWidth="1"/>
    <col min="12806" max="12806" width="3.5703125" style="2" customWidth="1"/>
    <col min="12807" max="12807" width="17.42578125" style="2" bestFit="1" customWidth="1"/>
    <col min="12808" max="12808" width="26.28515625" style="2" customWidth="1"/>
    <col min="12809" max="12809" width="27.42578125" style="2" customWidth="1"/>
    <col min="12810" max="12810" width="20.5703125" style="2" customWidth="1"/>
    <col min="12811" max="12811" width="27.42578125" style="2" customWidth="1"/>
    <col min="12812" max="12812" width="59.5703125" style="2" customWidth="1"/>
    <col min="12813" max="13041" width="10.7109375" style="2"/>
    <col min="13042" max="13042" width="19.28515625" style="2" customWidth="1"/>
    <col min="13043" max="13043" width="45.85546875" style="2" customWidth="1"/>
    <col min="13044" max="13047" width="5.7109375" style="2" customWidth="1"/>
    <col min="13048" max="13051" width="4.7109375" style="2" customWidth="1"/>
    <col min="13052" max="13052" width="3.42578125" style="2" customWidth="1"/>
    <col min="13053" max="13053" width="6.85546875" style="2" customWidth="1"/>
    <col min="13054" max="13055" width="14.85546875" style="2" customWidth="1"/>
    <col min="13056" max="13056" width="3.42578125" style="2" customWidth="1"/>
    <col min="13057" max="13057" width="18.28515625" style="2" customWidth="1"/>
    <col min="13058" max="13058" width="30.140625" style="2" customWidth="1"/>
    <col min="13059" max="13059" width="3.5703125" style="2" customWidth="1"/>
    <col min="13060" max="13060" width="15.42578125" style="2" customWidth="1"/>
    <col min="13061" max="13061" width="28.42578125" style="2" customWidth="1"/>
    <col min="13062" max="13062" width="3.5703125" style="2" customWidth="1"/>
    <col min="13063" max="13063" width="17.42578125" style="2" bestFit="1" customWidth="1"/>
    <col min="13064" max="13064" width="26.28515625" style="2" customWidth="1"/>
    <col min="13065" max="13065" width="27.42578125" style="2" customWidth="1"/>
    <col min="13066" max="13066" width="20.5703125" style="2" customWidth="1"/>
    <col min="13067" max="13067" width="27.42578125" style="2" customWidth="1"/>
    <col min="13068" max="13068" width="59.5703125" style="2" customWidth="1"/>
    <col min="13069" max="13297" width="10.7109375" style="2"/>
    <col min="13298" max="13298" width="19.28515625" style="2" customWidth="1"/>
    <col min="13299" max="13299" width="45.85546875" style="2" customWidth="1"/>
    <col min="13300" max="13303" width="5.7109375" style="2" customWidth="1"/>
    <col min="13304" max="13307" width="4.7109375" style="2" customWidth="1"/>
    <col min="13308" max="13308" width="3.42578125" style="2" customWidth="1"/>
    <col min="13309" max="13309" width="6.85546875" style="2" customWidth="1"/>
    <col min="13310" max="13311" width="14.85546875" style="2" customWidth="1"/>
    <col min="13312" max="13312" width="3.42578125" style="2" customWidth="1"/>
    <col min="13313" max="13313" width="18.28515625" style="2" customWidth="1"/>
    <col min="13314" max="13314" width="30.140625" style="2" customWidth="1"/>
    <col min="13315" max="13315" width="3.5703125" style="2" customWidth="1"/>
    <col min="13316" max="13316" width="15.42578125" style="2" customWidth="1"/>
    <col min="13317" max="13317" width="28.42578125" style="2" customWidth="1"/>
    <col min="13318" max="13318" width="3.5703125" style="2" customWidth="1"/>
    <col min="13319" max="13319" width="17.42578125" style="2" bestFit="1" customWidth="1"/>
    <col min="13320" max="13320" width="26.28515625" style="2" customWidth="1"/>
    <col min="13321" max="13321" width="27.42578125" style="2" customWidth="1"/>
    <col min="13322" max="13322" width="20.5703125" style="2" customWidth="1"/>
    <col min="13323" max="13323" width="27.42578125" style="2" customWidth="1"/>
    <col min="13324" max="13324" width="59.5703125" style="2" customWidth="1"/>
    <col min="13325" max="13553" width="10.7109375" style="2"/>
    <col min="13554" max="13554" width="19.28515625" style="2" customWidth="1"/>
    <col min="13555" max="13555" width="45.85546875" style="2" customWidth="1"/>
    <col min="13556" max="13559" width="5.7109375" style="2" customWidth="1"/>
    <col min="13560" max="13563" width="4.7109375" style="2" customWidth="1"/>
    <col min="13564" max="13564" width="3.42578125" style="2" customWidth="1"/>
    <col min="13565" max="13565" width="6.85546875" style="2" customWidth="1"/>
    <col min="13566" max="13567" width="14.85546875" style="2" customWidth="1"/>
    <col min="13568" max="13568" width="3.42578125" style="2" customWidth="1"/>
    <col min="13569" max="13569" width="18.28515625" style="2" customWidth="1"/>
    <col min="13570" max="13570" width="30.140625" style="2" customWidth="1"/>
    <col min="13571" max="13571" width="3.5703125" style="2" customWidth="1"/>
    <col min="13572" max="13572" width="15.42578125" style="2" customWidth="1"/>
    <col min="13573" max="13573" width="28.42578125" style="2" customWidth="1"/>
    <col min="13574" max="13574" width="3.5703125" style="2" customWidth="1"/>
    <col min="13575" max="13575" width="17.42578125" style="2" bestFit="1" customWidth="1"/>
    <col min="13576" max="13576" width="26.28515625" style="2" customWidth="1"/>
    <col min="13577" max="13577" width="27.42578125" style="2" customWidth="1"/>
    <col min="13578" max="13578" width="20.5703125" style="2" customWidth="1"/>
    <col min="13579" max="13579" width="27.42578125" style="2" customWidth="1"/>
    <col min="13580" max="13580" width="59.5703125" style="2" customWidth="1"/>
    <col min="13581" max="13809" width="10.7109375" style="2"/>
    <col min="13810" max="13810" width="19.28515625" style="2" customWidth="1"/>
    <col min="13811" max="13811" width="45.85546875" style="2" customWidth="1"/>
    <col min="13812" max="13815" width="5.7109375" style="2" customWidth="1"/>
    <col min="13816" max="13819" width="4.7109375" style="2" customWidth="1"/>
    <col min="13820" max="13820" width="3.42578125" style="2" customWidth="1"/>
    <col min="13821" max="13821" width="6.85546875" style="2" customWidth="1"/>
    <col min="13822" max="13823" width="14.85546875" style="2" customWidth="1"/>
    <col min="13824" max="13824" width="3.42578125" style="2" customWidth="1"/>
    <col min="13825" max="13825" width="18.28515625" style="2" customWidth="1"/>
    <col min="13826" max="13826" width="30.140625" style="2" customWidth="1"/>
    <col min="13827" max="13827" width="3.5703125" style="2" customWidth="1"/>
    <col min="13828" max="13828" width="15.42578125" style="2" customWidth="1"/>
    <col min="13829" max="13829" width="28.42578125" style="2" customWidth="1"/>
    <col min="13830" max="13830" width="3.5703125" style="2" customWidth="1"/>
    <col min="13831" max="13831" width="17.42578125" style="2" bestFit="1" customWidth="1"/>
    <col min="13832" max="13832" width="26.28515625" style="2" customWidth="1"/>
    <col min="13833" max="13833" width="27.42578125" style="2" customWidth="1"/>
    <col min="13834" max="13834" width="20.5703125" style="2" customWidth="1"/>
    <col min="13835" max="13835" width="27.42578125" style="2" customWidth="1"/>
    <col min="13836" max="13836" width="59.5703125" style="2" customWidth="1"/>
    <col min="13837" max="14065" width="10.7109375" style="2"/>
    <col min="14066" max="14066" width="19.28515625" style="2" customWidth="1"/>
    <col min="14067" max="14067" width="45.85546875" style="2" customWidth="1"/>
    <col min="14068" max="14071" width="5.7109375" style="2" customWidth="1"/>
    <col min="14072" max="14075" width="4.7109375" style="2" customWidth="1"/>
    <col min="14076" max="14076" width="3.42578125" style="2" customWidth="1"/>
    <col min="14077" max="14077" width="6.85546875" style="2" customWidth="1"/>
    <col min="14078" max="14079" width="14.85546875" style="2" customWidth="1"/>
    <col min="14080" max="14080" width="3.42578125" style="2" customWidth="1"/>
    <col min="14081" max="14081" width="18.28515625" style="2" customWidth="1"/>
    <col min="14082" max="14082" width="30.140625" style="2" customWidth="1"/>
    <col min="14083" max="14083" width="3.5703125" style="2" customWidth="1"/>
    <col min="14084" max="14084" width="15.42578125" style="2" customWidth="1"/>
    <col min="14085" max="14085" width="28.42578125" style="2" customWidth="1"/>
    <col min="14086" max="14086" width="3.5703125" style="2" customWidth="1"/>
    <col min="14087" max="14087" width="17.42578125" style="2" bestFit="1" customWidth="1"/>
    <col min="14088" max="14088" width="26.28515625" style="2" customWidth="1"/>
    <col min="14089" max="14089" width="27.42578125" style="2" customWidth="1"/>
    <col min="14090" max="14090" width="20.5703125" style="2" customWidth="1"/>
    <col min="14091" max="14091" width="27.42578125" style="2" customWidth="1"/>
    <col min="14092" max="14092" width="59.5703125" style="2" customWidth="1"/>
    <col min="14093" max="14321" width="10.7109375" style="2"/>
    <col min="14322" max="14322" width="19.28515625" style="2" customWidth="1"/>
    <col min="14323" max="14323" width="45.85546875" style="2" customWidth="1"/>
    <col min="14324" max="14327" width="5.7109375" style="2" customWidth="1"/>
    <col min="14328" max="14331" width="4.7109375" style="2" customWidth="1"/>
    <col min="14332" max="14332" width="3.42578125" style="2" customWidth="1"/>
    <col min="14333" max="14333" width="6.85546875" style="2" customWidth="1"/>
    <col min="14334" max="14335" width="14.85546875" style="2" customWidth="1"/>
    <col min="14336" max="14336" width="3.42578125" style="2" customWidth="1"/>
    <col min="14337" max="14337" width="18.28515625" style="2" customWidth="1"/>
    <col min="14338" max="14338" width="30.140625" style="2" customWidth="1"/>
    <col min="14339" max="14339" width="3.5703125" style="2" customWidth="1"/>
    <col min="14340" max="14340" width="15.42578125" style="2" customWidth="1"/>
    <col min="14341" max="14341" width="28.42578125" style="2" customWidth="1"/>
    <col min="14342" max="14342" width="3.5703125" style="2" customWidth="1"/>
    <col min="14343" max="14343" width="17.42578125" style="2" bestFit="1" customWidth="1"/>
    <col min="14344" max="14344" width="26.28515625" style="2" customWidth="1"/>
    <col min="14345" max="14345" width="27.42578125" style="2" customWidth="1"/>
    <col min="14346" max="14346" width="20.5703125" style="2" customWidth="1"/>
    <col min="14347" max="14347" width="27.42578125" style="2" customWidth="1"/>
    <col min="14348" max="14348" width="59.5703125" style="2" customWidth="1"/>
    <col min="14349" max="14577" width="10.7109375" style="2"/>
    <col min="14578" max="14578" width="19.28515625" style="2" customWidth="1"/>
    <col min="14579" max="14579" width="45.85546875" style="2" customWidth="1"/>
    <col min="14580" max="14583" width="5.7109375" style="2" customWidth="1"/>
    <col min="14584" max="14587" width="4.7109375" style="2" customWidth="1"/>
    <col min="14588" max="14588" width="3.42578125" style="2" customWidth="1"/>
    <col min="14589" max="14589" width="6.85546875" style="2" customWidth="1"/>
    <col min="14590" max="14591" width="14.85546875" style="2" customWidth="1"/>
    <col min="14592" max="14592" width="3.42578125" style="2" customWidth="1"/>
    <col min="14593" max="14593" width="18.28515625" style="2" customWidth="1"/>
    <col min="14594" max="14594" width="30.140625" style="2" customWidth="1"/>
    <col min="14595" max="14595" width="3.5703125" style="2" customWidth="1"/>
    <col min="14596" max="14596" width="15.42578125" style="2" customWidth="1"/>
    <col min="14597" max="14597" width="28.42578125" style="2" customWidth="1"/>
    <col min="14598" max="14598" width="3.5703125" style="2" customWidth="1"/>
    <col min="14599" max="14599" width="17.42578125" style="2" bestFit="1" customWidth="1"/>
    <col min="14600" max="14600" width="26.28515625" style="2" customWidth="1"/>
    <col min="14601" max="14601" width="27.42578125" style="2" customWidth="1"/>
    <col min="14602" max="14602" width="20.5703125" style="2" customWidth="1"/>
    <col min="14603" max="14603" width="27.42578125" style="2" customWidth="1"/>
    <col min="14604" max="14604" width="59.5703125" style="2" customWidth="1"/>
    <col min="14605" max="14833" width="10.7109375" style="2"/>
    <col min="14834" max="14834" width="19.28515625" style="2" customWidth="1"/>
    <col min="14835" max="14835" width="45.85546875" style="2" customWidth="1"/>
    <col min="14836" max="14839" width="5.7109375" style="2" customWidth="1"/>
    <col min="14840" max="14843" width="4.7109375" style="2" customWidth="1"/>
    <col min="14844" max="14844" width="3.42578125" style="2" customWidth="1"/>
    <col min="14845" max="14845" width="6.85546875" style="2" customWidth="1"/>
    <col min="14846" max="14847" width="14.85546875" style="2" customWidth="1"/>
    <col min="14848" max="14848" width="3.42578125" style="2" customWidth="1"/>
    <col min="14849" max="14849" width="18.28515625" style="2" customWidth="1"/>
    <col min="14850" max="14850" width="30.140625" style="2" customWidth="1"/>
    <col min="14851" max="14851" width="3.5703125" style="2" customWidth="1"/>
    <col min="14852" max="14852" width="15.42578125" style="2" customWidth="1"/>
    <col min="14853" max="14853" width="28.42578125" style="2" customWidth="1"/>
    <col min="14854" max="14854" width="3.5703125" style="2" customWidth="1"/>
    <col min="14855" max="14855" width="17.42578125" style="2" bestFit="1" customWidth="1"/>
    <col min="14856" max="14856" width="26.28515625" style="2" customWidth="1"/>
    <col min="14857" max="14857" width="27.42578125" style="2" customWidth="1"/>
    <col min="14858" max="14858" width="20.5703125" style="2" customWidth="1"/>
    <col min="14859" max="14859" width="27.42578125" style="2" customWidth="1"/>
    <col min="14860" max="14860" width="59.5703125" style="2" customWidth="1"/>
    <col min="14861" max="15089" width="10.7109375" style="2"/>
    <col min="15090" max="15090" width="19.28515625" style="2" customWidth="1"/>
    <col min="15091" max="15091" width="45.85546875" style="2" customWidth="1"/>
    <col min="15092" max="15095" width="5.7109375" style="2" customWidth="1"/>
    <col min="15096" max="15099" width="4.7109375" style="2" customWidth="1"/>
    <col min="15100" max="15100" width="3.42578125" style="2" customWidth="1"/>
    <col min="15101" max="15101" width="6.85546875" style="2" customWidth="1"/>
    <col min="15102" max="15103" width="14.85546875" style="2" customWidth="1"/>
    <col min="15104" max="15104" width="3.42578125" style="2" customWidth="1"/>
    <col min="15105" max="15105" width="18.28515625" style="2" customWidth="1"/>
    <col min="15106" max="15106" width="30.140625" style="2" customWidth="1"/>
    <col min="15107" max="15107" width="3.5703125" style="2" customWidth="1"/>
    <col min="15108" max="15108" width="15.42578125" style="2" customWidth="1"/>
    <col min="15109" max="15109" width="28.42578125" style="2" customWidth="1"/>
    <col min="15110" max="15110" width="3.5703125" style="2" customWidth="1"/>
    <col min="15111" max="15111" width="17.42578125" style="2" bestFit="1" customWidth="1"/>
    <col min="15112" max="15112" width="26.28515625" style="2" customWidth="1"/>
    <col min="15113" max="15113" width="27.42578125" style="2" customWidth="1"/>
    <col min="15114" max="15114" width="20.5703125" style="2" customWidth="1"/>
    <col min="15115" max="15115" width="27.42578125" style="2" customWidth="1"/>
    <col min="15116" max="15116" width="59.5703125" style="2" customWidth="1"/>
    <col min="15117" max="15345" width="10.7109375" style="2"/>
    <col min="15346" max="15346" width="19.28515625" style="2" customWidth="1"/>
    <col min="15347" max="15347" width="45.85546875" style="2" customWidth="1"/>
    <col min="15348" max="15351" width="5.7109375" style="2" customWidth="1"/>
    <col min="15352" max="15355" width="4.7109375" style="2" customWidth="1"/>
    <col min="15356" max="15356" width="3.42578125" style="2" customWidth="1"/>
    <col min="15357" max="15357" width="6.85546875" style="2" customWidth="1"/>
    <col min="15358" max="15359" width="14.85546875" style="2" customWidth="1"/>
    <col min="15360" max="15360" width="3.42578125" style="2" customWidth="1"/>
    <col min="15361" max="15361" width="18.28515625" style="2" customWidth="1"/>
    <col min="15362" max="15362" width="30.140625" style="2" customWidth="1"/>
    <col min="15363" max="15363" width="3.5703125" style="2" customWidth="1"/>
    <col min="15364" max="15364" width="15.42578125" style="2" customWidth="1"/>
    <col min="15365" max="15365" width="28.42578125" style="2" customWidth="1"/>
    <col min="15366" max="15366" width="3.5703125" style="2" customWidth="1"/>
    <col min="15367" max="15367" width="17.42578125" style="2" bestFit="1" customWidth="1"/>
    <col min="15368" max="15368" width="26.28515625" style="2" customWidth="1"/>
    <col min="15369" max="15369" width="27.42578125" style="2" customWidth="1"/>
    <col min="15370" max="15370" width="20.5703125" style="2" customWidth="1"/>
    <col min="15371" max="15371" width="27.42578125" style="2" customWidth="1"/>
    <col min="15372" max="15372" width="59.5703125" style="2" customWidth="1"/>
    <col min="15373" max="15601" width="10.7109375" style="2"/>
    <col min="15602" max="15602" width="19.28515625" style="2" customWidth="1"/>
    <col min="15603" max="15603" width="45.85546875" style="2" customWidth="1"/>
    <col min="15604" max="15607" width="5.7109375" style="2" customWidth="1"/>
    <col min="15608" max="15611" width="4.7109375" style="2" customWidth="1"/>
    <col min="15612" max="15612" width="3.42578125" style="2" customWidth="1"/>
    <col min="15613" max="15613" width="6.85546875" style="2" customWidth="1"/>
    <col min="15614" max="15615" width="14.85546875" style="2" customWidth="1"/>
    <col min="15616" max="15616" width="3.42578125" style="2" customWidth="1"/>
    <col min="15617" max="15617" width="18.28515625" style="2" customWidth="1"/>
    <col min="15618" max="15618" width="30.140625" style="2" customWidth="1"/>
    <col min="15619" max="15619" width="3.5703125" style="2" customWidth="1"/>
    <col min="15620" max="15620" width="15.42578125" style="2" customWidth="1"/>
    <col min="15621" max="15621" width="28.42578125" style="2" customWidth="1"/>
    <col min="15622" max="15622" width="3.5703125" style="2" customWidth="1"/>
    <col min="15623" max="15623" width="17.42578125" style="2" bestFit="1" customWidth="1"/>
    <col min="15624" max="15624" width="26.28515625" style="2" customWidth="1"/>
    <col min="15625" max="15625" width="27.42578125" style="2" customWidth="1"/>
    <col min="15626" max="15626" width="20.5703125" style="2" customWidth="1"/>
    <col min="15627" max="15627" width="27.42578125" style="2" customWidth="1"/>
    <col min="15628" max="15628" width="59.5703125" style="2" customWidth="1"/>
    <col min="15629" max="15857" width="10.7109375" style="2"/>
    <col min="15858" max="15858" width="19.28515625" style="2" customWidth="1"/>
    <col min="15859" max="15859" width="45.85546875" style="2" customWidth="1"/>
    <col min="15860" max="15863" width="5.7109375" style="2" customWidth="1"/>
    <col min="15864" max="15867" width="4.7109375" style="2" customWidth="1"/>
    <col min="15868" max="15868" width="3.42578125" style="2" customWidth="1"/>
    <col min="15869" max="15869" width="6.85546875" style="2" customWidth="1"/>
    <col min="15870" max="15871" width="14.85546875" style="2" customWidth="1"/>
    <col min="15872" max="15872" width="3.42578125" style="2" customWidth="1"/>
    <col min="15873" max="15873" width="18.28515625" style="2" customWidth="1"/>
    <col min="15874" max="15874" width="30.140625" style="2" customWidth="1"/>
    <col min="15875" max="15875" width="3.5703125" style="2" customWidth="1"/>
    <col min="15876" max="15876" width="15.42578125" style="2" customWidth="1"/>
    <col min="15877" max="15877" width="28.42578125" style="2" customWidth="1"/>
    <col min="15878" max="15878" width="3.5703125" style="2" customWidth="1"/>
    <col min="15879" max="15879" width="17.42578125" style="2" bestFit="1" customWidth="1"/>
    <col min="15880" max="15880" width="26.28515625" style="2" customWidth="1"/>
    <col min="15881" max="15881" width="27.42578125" style="2" customWidth="1"/>
    <col min="15882" max="15882" width="20.5703125" style="2" customWidth="1"/>
    <col min="15883" max="15883" width="27.42578125" style="2" customWidth="1"/>
    <col min="15884" max="15884" width="59.5703125" style="2" customWidth="1"/>
    <col min="15885" max="16113" width="10.7109375" style="2"/>
    <col min="16114" max="16114" width="19.28515625" style="2" customWidth="1"/>
    <col min="16115" max="16115" width="45.85546875" style="2" customWidth="1"/>
    <col min="16116" max="16119" width="5.7109375" style="2" customWidth="1"/>
    <col min="16120" max="16123" width="4.7109375" style="2" customWidth="1"/>
    <col min="16124" max="16124" width="3.42578125" style="2" customWidth="1"/>
    <col min="16125" max="16125" width="6.85546875" style="2" customWidth="1"/>
    <col min="16126" max="16127" width="14.85546875" style="2" customWidth="1"/>
    <col min="16128" max="16128" width="3.42578125" style="2" customWidth="1"/>
    <col min="16129" max="16129" width="18.28515625" style="2" customWidth="1"/>
    <col min="16130" max="16130" width="30.140625" style="2" customWidth="1"/>
    <col min="16131" max="16131" width="3.5703125" style="2" customWidth="1"/>
    <col min="16132" max="16132" width="15.42578125" style="2" customWidth="1"/>
    <col min="16133" max="16133" width="28.42578125" style="2" customWidth="1"/>
    <col min="16134" max="16134" width="3.5703125" style="2" customWidth="1"/>
    <col min="16135" max="16135" width="17.42578125" style="2" bestFit="1" customWidth="1"/>
    <col min="16136" max="16136" width="26.28515625" style="2" customWidth="1"/>
    <col min="16137" max="16137" width="27.42578125" style="2" customWidth="1"/>
    <col min="16138" max="16138" width="20.5703125" style="2" customWidth="1"/>
    <col min="16139" max="16139" width="27.42578125" style="2" customWidth="1"/>
    <col min="16140" max="16140" width="59.5703125" style="2" customWidth="1"/>
    <col min="16141" max="16384" width="10.7109375" style="2"/>
  </cols>
  <sheetData>
    <row r="1" spans="1:13" ht="25.5" customHeight="1" x14ac:dyDescent="0.2">
      <c r="A1" s="119" t="s">
        <v>129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20.25" x14ac:dyDescent="0.2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x14ac:dyDescent="0.2">
      <c r="A3" s="58" t="s">
        <v>1</v>
      </c>
      <c r="B3" s="1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ht="46.5" customHeight="1" x14ac:dyDescent="0.2">
      <c r="A4" s="118" t="s">
        <v>130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20.25" customHeight="1" x14ac:dyDescent="0.2">
      <c r="A5" s="7" t="s">
        <v>2</v>
      </c>
      <c r="B5" s="1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3" ht="21" customHeight="1" x14ac:dyDescent="0.2">
      <c r="A6" s="8" t="s">
        <v>3</v>
      </c>
      <c r="B6" s="8"/>
      <c r="C6" s="8"/>
      <c r="D6" s="8"/>
      <c r="E6" s="8"/>
      <c r="F6" s="8"/>
      <c r="G6" s="5"/>
      <c r="H6" s="5"/>
      <c r="I6" s="5"/>
      <c r="J6" s="5"/>
      <c r="K6" s="5"/>
      <c r="L6" s="6"/>
    </row>
    <row r="7" spans="1:13" ht="18" customHeight="1" x14ac:dyDescent="0.25">
      <c r="A7" s="107" t="s">
        <v>4</v>
      </c>
      <c r="B7" s="107" t="s">
        <v>5</v>
      </c>
      <c r="C7" s="109" t="s">
        <v>6</v>
      </c>
      <c r="D7" s="110"/>
      <c r="E7" s="110"/>
      <c r="F7" s="110"/>
      <c r="G7" s="111" t="s">
        <v>7</v>
      </c>
      <c r="H7" s="112"/>
      <c r="I7" s="112"/>
      <c r="J7" s="112"/>
      <c r="K7" s="113" t="s">
        <v>8</v>
      </c>
      <c r="L7" s="115" t="s">
        <v>9</v>
      </c>
      <c r="M7" s="107" t="s">
        <v>10</v>
      </c>
    </row>
    <row r="8" spans="1:13" ht="43.5" customHeight="1" x14ac:dyDescent="0.2">
      <c r="A8" s="108"/>
      <c r="B8" s="108"/>
      <c r="C8" s="9">
        <v>1</v>
      </c>
      <c r="D8" s="10">
        <v>2</v>
      </c>
      <c r="E8" s="10">
        <v>3</v>
      </c>
      <c r="F8" s="10">
        <v>4</v>
      </c>
      <c r="G8" s="9" t="s">
        <v>11</v>
      </c>
      <c r="H8" s="10" t="s">
        <v>12</v>
      </c>
      <c r="I8" s="10" t="s">
        <v>13</v>
      </c>
      <c r="J8" s="10" t="s">
        <v>14</v>
      </c>
      <c r="K8" s="114"/>
      <c r="L8" s="116"/>
      <c r="M8" s="108"/>
    </row>
    <row r="9" spans="1:13" ht="12.75" customHeight="1" x14ac:dyDescent="0.2">
      <c r="A9" s="29" t="s">
        <v>15</v>
      </c>
      <c r="B9" s="30"/>
      <c r="C9" s="42"/>
      <c r="D9" s="42"/>
      <c r="E9" s="42"/>
      <c r="F9" s="42"/>
      <c r="G9" s="42"/>
      <c r="H9" s="42"/>
      <c r="I9" s="42"/>
      <c r="J9" s="42"/>
      <c r="K9" s="43"/>
      <c r="L9" s="43"/>
      <c r="M9" s="44"/>
    </row>
    <row r="10" spans="1:13" ht="12.75" customHeight="1" x14ac:dyDescent="0.2">
      <c r="A10" s="29" t="s">
        <v>16</v>
      </c>
      <c r="B10" s="30"/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59"/>
    </row>
    <row r="11" spans="1:13" s="24" customFormat="1" ht="12.75" customHeight="1" x14ac:dyDescent="0.25">
      <c r="A11" s="17" t="s">
        <v>17</v>
      </c>
      <c r="B11" s="37" t="s">
        <v>18</v>
      </c>
      <c r="C11" s="11" t="s">
        <v>19</v>
      </c>
      <c r="D11" s="12"/>
      <c r="E11" s="12"/>
      <c r="F11" s="12"/>
      <c r="G11" s="13">
        <v>6</v>
      </c>
      <c r="H11" s="14">
        <v>6</v>
      </c>
      <c r="I11" s="14"/>
      <c r="J11" s="38"/>
      <c r="K11" s="50">
        <v>3</v>
      </c>
      <c r="L11" s="41" t="s">
        <v>20</v>
      </c>
      <c r="M11" s="16" t="s">
        <v>21</v>
      </c>
    </row>
    <row r="12" spans="1:13" s="24" customFormat="1" ht="12.75" customHeight="1" x14ac:dyDescent="0.2">
      <c r="A12" s="79" t="s">
        <v>22</v>
      </c>
      <c r="B12" s="80" t="s">
        <v>23</v>
      </c>
      <c r="C12" s="86" t="s">
        <v>19</v>
      </c>
      <c r="D12" s="81"/>
      <c r="E12" s="82"/>
      <c r="F12" s="82"/>
      <c r="G12" s="83">
        <v>4</v>
      </c>
      <c r="H12" s="84">
        <v>4</v>
      </c>
      <c r="I12" s="14">
        <v>4</v>
      </c>
      <c r="J12" s="38"/>
      <c r="K12" s="50">
        <v>3</v>
      </c>
      <c r="L12" s="85" t="s">
        <v>20</v>
      </c>
      <c r="M12" s="16" t="s">
        <v>24</v>
      </c>
    </row>
    <row r="13" spans="1:13" s="24" customFormat="1" ht="12.75" customHeight="1" x14ac:dyDescent="0.25">
      <c r="A13" s="17" t="s">
        <v>25</v>
      </c>
      <c r="B13" s="37" t="s">
        <v>26</v>
      </c>
      <c r="C13" s="11" t="s">
        <v>19</v>
      </c>
      <c r="D13" s="12"/>
      <c r="E13" s="12"/>
      <c r="F13" s="12"/>
      <c r="G13" s="13">
        <v>2</v>
      </c>
      <c r="H13" s="14"/>
      <c r="I13" s="14">
        <v>16</v>
      </c>
      <c r="J13" s="38"/>
      <c r="K13" s="50">
        <v>4</v>
      </c>
      <c r="L13" s="41" t="s">
        <v>20</v>
      </c>
      <c r="M13" s="39" t="s">
        <v>27</v>
      </c>
    </row>
    <row r="14" spans="1:13" s="24" customFormat="1" ht="12.75" customHeight="1" x14ac:dyDescent="0.25">
      <c r="A14" s="17" t="s">
        <v>28</v>
      </c>
      <c r="B14" s="37" t="s">
        <v>29</v>
      </c>
      <c r="C14" s="11" t="s">
        <v>19</v>
      </c>
      <c r="D14" s="12"/>
      <c r="E14" s="12"/>
      <c r="F14" s="12"/>
      <c r="G14" s="13">
        <v>4</v>
      </c>
      <c r="H14" s="14">
        <v>8</v>
      </c>
      <c r="I14" s="14"/>
      <c r="J14" s="38"/>
      <c r="K14" s="50">
        <v>3</v>
      </c>
      <c r="L14" s="41" t="s">
        <v>20</v>
      </c>
      <c r="M14" s="39" t="s">
        <v>27</v>
      </c>
    </row>
    <row r="15" spans="1:13" s="24" customFormat="1" ht="12.75" customHeight="1" x14ac:dyDescent="0.25">
      <c r="A15" s="17" t="s">
        <v>30</v>
      </c>
      <c r="B15" s="37" t="s">
        <v>31</v>
      </c>
      <c r="C15" s="11"/>
      <c r="D15" s="12" t="s">
        <v>19</v>
      </c>
      <c r="E15" s="12"/>
      <c r="F15" s="12"/>
      <c r="G15" s="13">
        <v>2</v>
      </c>
      <c r="H15" s="14"/>
      <c r="I15" s="14">
        <v>12</v>
      </c>
      <c r="J15" s="38"/>
      <c r="K15" s="50">
        <v>3</v>
      </c>
      <c r="L15" s="41" t="s">
        <v>32</v>
      </c>
      <c r="M15" s="39" t="s">
        <v>27</v>
      </c>
    </row>
    <row r="16" spans="1:13" s="24" customFormat="1" ht="12.75" customHeight="1" x14ac:dyDescent="0.25">
      <c r="A16" s="17" t="s">
        <v>33</v>
      </c>
      <c r="B16" s="37" t="s">
        <v>34</v>
      </c>
      <c r="C16" s="11"/>
      <c r="D16" s="12" t="s">
        <v>19</v>
      </c>
      <c r="E16" s="12"/>
      <c r="F16" s="12"/>
      <c r="G16" s="13">
        <v>4</v>
      </c>
      <c r="H16" s="14">
        <v>8</v>
      </c>
      <c r="I16" s="14"/>
      <c r="J16" s="38"/>
      <c r="K16" s="50">
        <v>3</v>
      </c>
      <c r="L16" s="41" t="s">
        <v>20</v>
      </c>
      <c r="M16" s="19" t="s">
        <v>35</v>
      </c>
    </row>
    <row r="17" spans="1:13" s="24" customFormat="1" ht="12.75" customHeight="1" x14ac:dyDescent="0.2">
      <c r="A17" s="79" t="s">
        <v>36</v>
      </c>
      <c r="B17" s="80" t="s">
        <v>37</v>
      </c>
      <c r="C17" s="11"/>
      <c r="D17" s="12"/>
      <c r="E17" s="12" t="s">
        <v>19</v>
      </c>
      <c r="F17" s="12"/>
      <c r="G17" s="13">
        <v>8</v>
      </c>
      <c r="H17" s="14">
        <v>8</v>
      </c>
      <c r="I17" s="14">
        <v>8</v>
      </c>
      <c r="J17" s="38"/>
      <c r="K17" s="50">
        <v>6</v>
      </c>
      <c r="L17" s="41" t="s">
        <v>20</v>
      </c>
      <c r="M17" s="19" t="s">
        <v>38</v>
      </c>
    </row>
    <row r="18" spans="1:13" s="24" customFormat="1" ht="12.75" customHeight="1" x14ac:dyDescent="0.25">
      <c r="A18" s="17" t="s">
        <v>39</v>
      </c>
      <c r="B18" s="37" t="s">
        <v>40</v>
      </c>
      <c r="C18" s="11" t="s">
        <v>19</v>
      </c>
      <c r="D18" s="12"/>
      <c r="E18" s="12"/>
      <c r="F18" s="12"/>
      <c r="G18" s="13">
        <v>8</v>
      </c>
      <c r="H18" s="14">
        <v>8</v>
      </c>
      <c r="I18" s="14"/>
      <c r="J18" s="38"/>
      <c r="K18" s="50">
        <v>4</v>
      </c>
      <c r="L18" s="41" t="s">
        <v>20</v>
      </c>
      <c r="M18" s="19" t="s">
        <v>41</v>
      </c>
    </row>
    <row r="19" spans="1:13" s="24" customFormat="1" ht="12.75" customHeight="1" x14ac:dyDescent="0.25">
      <c r="A19" s="17" t="s">
        <v>42</v>
      </c>
      <c r="B19" s="37" t="s">
        <v>43</v>
      </c>
      <c r="C19" s="11" t="s">
        <v>19</v>
      </c>
      <c r="D19" s="12"/>
      <c r="E19" s="12"/>
      <c r="F19" s="12"/>
      <c r="G19" s="13">
        <v>4</v>
      </c>
      <c r="H19" s="14">
        <v>4</v>
      </c>
      <c r="I19" s="14">
        <v>4</v>
      </c>
      <c r="J19" s="38"/>
      <c r="K19" s="50">
        <v>3</v>
      </c>
      <c r="L19" s="41" t="s">
        <v>32</v>
      </c>
      <c r="M19" s="19" t="s">
        <v>44</v>
      </c>
    </row>
    <row r="20" spans="1:13" s="24" customFormat="1" ht="12.75" customHeight="1" x14ac:dyDescent="0.25">
      <c r="A20" s="17" t="s">
        <v>45</v>
      </c>
      <c r="B20" s="37" t="s">
        <v>46</v>
      </c>
      <c r="C20" s="11"/>
      <c r="D20" s="12" t="s">
        <v>19</v>
      </c>
      <c r="E20" s="12"/>
      <c r="F20" s="12"/>
      <c r="G20" s="13">
        <v>4</v>
      </c>
      <c r="H20" s="14">
        <v>4</v>
      </c>
      <c r="I20" s="14">
        <v>4</v>
      </c>
      <c r="J20" s="38"/>
      <c r="K20" s="50">
        <v>3</v>
      </c>
      <c r="L20" s="41" t="s">
        <v>32</v>
      </c>
      <c r="M20" s="19" t="s">
        <v>41</v>
      </c>
    </row>
    <row r="21" spans="1:13" s="24" customFormat="1" ht="12.75" customHeight="1" x14ac:dyDescent="0.25">
      <c r="A21" s="17" t="s">
        <v>47</v>
      </c>
      <c r="B21" s="37" t="s">
        <v>48</v>
      </c>
      <c r="C21" s="11"/>
      <c r="D21" s="12" t="s">
        <v>19</v>
      </c>
      <c r="E21" s="12"/>
      <c r="F21" s="12"/>
      <c r="G21" s="13">
        <v>4</v>
      </c>
      <c r="H21" s="14">
        <v>4</v>
      </c>
      <c r="I21" s="14">
        <v>4</v>
      </c>
      <c r="J21" s="38"/>
      <c r="K21" s="50">
        <v>3</v>
      </c>
      <c r="L21" s="41" t="s">
        <v>32</v>
      </c>
      <c r="M21" s="19" t="s">
        <v>44</v>
      </c>
    </row>
    <row r="22" spans="1:13" s="24" customFormat="1" ht="12.75" customHeight="1" x14ac:dyDescent="0.2">
      <c r="A22" s="79" t="s">
        <v>49</v>
      </c>
      <c r="B22" s="80" t="s">
        <v>50</v>
      </c>
      <c r="C22" s="11"/>
      <c r="D22" s="12"/>
      <c r="E22" s="12" t="s">
        <v>19</v>
      </c>
      <c r="F22" s="12"/>
      <c r="G22" s="13">
        <v>8</v>
      </c>
      <c r="H22" s="14">
        <v>8</v>
      </c>
      <c r="I22" s="14">
        <v>8</v>
      </c>
      <c r="J22" s="38"/>
      <c r="K22" s="50">
        <v>6</v>
      </c>
      <c r="L22" s="41" t="s">
        <v>20</v>
      </c>
      <c r="M22" s="19" t="s">
        <v>44</v>
      </c>
    </row>
    <row r="23" spans="1:13" s="24" customFormat="1" ht="12.75" customHeight="1" x14ac:dyDescent="0.2">
      <c r="A23" s="87" t="s">
        <v>51</v>
      </c>
      <c r="B23" s="80" t="s">
        <v>52</v>
      </c>
      <c r="C23" s="11"/>
      <c r="D23" s="12"/>
      <c r="E23" s="12" t="s">
        <v>19</v>
      </c>
      <c r="F23" s="12"/>
      <c r="G23" s="13">
        <v>16</v>
      </c>
      <c r="H23" s="14"/>
      <c r="I23" s="14"/>
      <c r="J23" s="38"/>
      <c r="K23" s="50">
        <v>6</v>
      </c>
      <c r="L23" s="41" t="s">
        <v>20</v>
      </c>
      <c r="M23" s="19" t="s">
        <v>53</v>
      </c>
    </row>
    <row r="24" spans="1:13" s="24" customFormat="1" ht="12.75" customHeight="1" x14ac:dyDescent="0.2">
      <c r="A24" s="87" t="s">
        <v>54</v>
      </c>
      <c r="B24" s="80" t="s">
        <v>55</v>
      </c>
      <c r="C24" s="11" t="s">
        <v>19</v>
      </c>
      <c r="D24" s="12"/>
      <c r="E24" s="12"/>
      <c r="F24" s="12"/>
      <c r="G24" s="13">
        <v>8</v>
      </c>
      <c r="H24" s="14">
        <v>8</v>
      </c>
      <c r="I24" s="14"/>
      <c r="J24" s="38"/>
      <c r="K24" s="50">
        <v>4</v>
      </c>
      <c r="L24" s="41" t="s">
        <v>20</v>
      </c>
      <c r="M24" s="39" t="s">
        <v>56</v>
      </c>
    </row>
    <row r="25" spans="1:13" s="24" customFormat="1" ht="12.75" customHeight="1" x14ac:dyDescent="0.25">
      <c r="A25" s="19" t="s">
        <v>57</v>
      </c>
      <c r="B25" s="37" t="s">
        <v>58</v>
      </c>
      <c r="C25" s="13"/>
      <c r="D25" s="14" t="s">
        <v>19</v>
      </c>
      <c r="E25" s="14"/>
      <c r="F25" s="14"/>
      <c r="G25" s="13">
        <v>4</v>
      </c>
      <c r="H25" s="14">
        <v>8</v>
      </c>
      <c r="I25" s="14"/>
      <c r="J25" s="38"/>
      <c r="K25" s="50">
        <v>3</v>
      </c>
      <c r="L25" s="41" t="s">
        <v>32</v>
      </c>
      <c r="M25" s="39" t="s">
        <v>59</v>
      </c>
    </row>
    <row r="26" spans="1:13" s="24" customFormat="1" ht="12.75" customHeight="1" x14ac:dyDescent="0.25">
      <c r="A26" s="19" t="s">
        <v>60</v>
      </c>
      <c r="B26" s="37" t="s">
        <v>61</v>
      </c>
      <c r="C26" s="13"/>
      <c r="D26" s="14"/>
      <c r="E26" s="14" t="s">
        <v>19</v>
      </c>
      <c r="F26" s="14"/>
      <c r="G26" s="13">
        <v>4</v>
      </c>
      <c r="H26" s="14">
        <v>8</v>
      </c>
      <c r="I26" s="14"/>
      <c r="J26" s="38"/>
      <c r="K26" s="50">
        <v>3</v>
      </c>
      <c r="L26" s="41" t="s">
        <v>32</v>
      </c>
      <c r="M26" s="39" t="s">
        <v>62</v>
      </c>
    </row>
    <row r="27" spans="1:13" s="24" customFormat="1" ht="12.75" customHeight="1" x14ac:dyDescent="0.25">
      <c r="A27" s="19" t="s">
        <v>63</v>
      </c>
      <c r="B27" s="37" t="s">
        <v>64</v>
      </c>
      <c r="C27" s="13"/>
      <c r="D27" s="14"/>
      <c r="E27" s="14"/>
      <c r="F27" s="14" t="s">
        <v>19</v>
      </c>
      <c r="G27" s="13">
        <v>4</v>
      </c>
      <c r="H27" s="14">
        <v>8</v>
      </c>
      <c r="I27" s="14"/>
      <c r="J27" s="38"/>
      <c r="K27" s="50">
        <v>3</v>
      </c>
      <c r="L27" s="41" t="s">
        <v>20</v>
      </c>
      <c r="M27" s="39" t="s">
        <v>56</v>
      </c>
    </row>
    <row r="28" spans="1:13" s="24" customFormat="1" ht="12.75" customHeight="1" x14ac:dyDescent="0.25">
      <c r="A28" s="19" t="s">
        <v>65</v>
      </c>
      <c r="B28" s="37" t="s">
        <v>66</v>
      </c>
      <c r="C28" s="13"/>
      <c r="D28" s="14"/>
      <c r="E28" s="14"/>
      <c r="F28" s="14" t="s">
        <v>19</v>
      </c>
      <c r="G28" s="13">
        <v>8</v>
      </c>
      <c r="H28" s="14">
        <v>16</v>
      </c>
      <c r="I28" s="14"/>
      <c r="J28" s="38"/>
      <c r="K28" s="50">
        <v>6</v>
      </c>
      <c r="L28" s="41" t="s">
        <v>20</v>
      </c>
      <c r="M28" s="39" t="s">
        <v>24</v>
      </c>
    </row>
    <row r="29" spans="1:13" s="24" customFormat="1" ht="12.75" customHeight="1" x14ac:dyDescent="0.25">
      <c r="A29" s="19" t="s">
        <v>67</v>
      </c>
      <c r="B29" s="61" t="s">
        <v>68</v>
      </c>
      <c r="C29" s="13" t="s">
        <v>19</v>
      </c>
      <c r="D29" s="14"/>
      <c r="E29" s="14"/>
      <c r="F29" s="14"/>
      <c r="G29" s="13">
        <v>6</v>
      </c>
      <c r="H29" s="14">
        <v>12</v>
      </c>
      <c r="I29" s="14"/>
      <c r="J29" s="38"/>
      <c r="K29" s="15">
        <v>4</v>
      </c>
      <c r="L29" s="41" t="s">
        <v>32</v>
      </c>
      <c r="M29" s="39" t="s">
        <v>62</v>
      </c>
    </row>
    <row r="30" spans="1:13" s="24" customFormat="1" ht="12.75" customHeight="1" x14ac:dyDescent="0.25">
      <c r="A30" s="19" t="s">
        <v>69</v>
      </c>
      <c r="B30" s="61" t="s">
        <v>70</v>
      </c>
      <c r="C30" s="13" t="s">
        <v>19</v>
      </c>
      <c r="D30" s="14"/>
      <c r="E30" s="14"/>
      <c r="F30" s="14"/>
      <c r="G30" s="13">
        <v>4</v>
      </c>
      <c r="H30" s="14">
        <v>8</v>
      </c>
      <c r="I30" s="14"/>
      <c r="J30" s="38"/>
      <c r="K30" s="15">
        <v>3</v>
      </c>
      <c r="L30" s="41" t="s">
        <v>32</v>
      </c>
      <c r="M30" s="39" t="s">
        <v>71</v>
      </c>
    </row>
    <row r="31" spans="1:13" s="24" customFormat="1" ht="12.75" customHeight="1" x14ac:dyDescent="0.25">
      <c r="A31" s="19" t="s">
        <v>72</v>
      </c>
      <c r="B31" s="61" t="s">
        <v>73</v>
      </c>
      <c r="C31" s="13"/>
      <c r="D31" s="14" t="s">
        <v>19</v>
      </c>
      <c r="E31" s="14"/>
      <c r="F31" s="14"/>
      <c r="G31" s="13">
        <v>8</v>
      </c>
      <c r="H31" s="14">
        <v>16</v>
      </c>
      <c r="I31" s="14"/>
      <c r="J31" s="38"/>
      <c r="K31" s="15">
        <v>6</v>
      </c>
      <c r="L31" s="41" t="s">
        <v>32</v>
      </c>
      <c r="M31" s="39" t="s">
        <v>74</v>
      </c>
    </row>
    <row r="32" spans="1:13" s="24" customFormat="1" ht="12.75" customHeight="1" x14ac:dyDescent="0.25">
      <c r="A32" s="19" t="s">
        <v>75</v>
      </c>
      <c r="B32" s="61" t="s">
        <v>76</v>
      </c>
      <c r="C32" s="13"/>
      <c r="D32" s="14"/>
      <c r="E32" s="14" t="s">
        <v>19</v>
      </c>
      <c r="F32" s="14"/>
      <c r="G32" s="13">
        <v>4</v>
      </c>
      <c r="H32" s="14">
        <v>8</v>
      </c>
      <c r="I32" s="14"/>
      <c r="J32" s="38"/>
      <c r="K32" s="15">
        <v>3</v>
      </c>
      <c r="L32" s="41" t="s">
        <v>32</v>
      </c>
      <c r="M32" s="39" t="s">
        <v>71</v>
      </c>
    </row>
    <row r="33" spans="1:13" s="24" customFormat="1" ht="12.75" customHeight="1" x14ac:dyDescent="0.25">
      <c r="A33" s="19" t="s">
        <v>77</v>
      </c>
      <c r="B33" s="61" t="s">
        <v>78</v>
      </c>
      <c r="C33" s="13"/>
      <c r="D33" s="14"/>
      <c r="E33" s="14" t="s">
        <v>19</v>
      </c>
      <c r="F33" s="14"/>
      <c r="G33" s="13">
        <v>8</v>
      </c>
      <c r="H33" s="14">
        <v>16</v>
      </c>
      <c r="I33" s="14"/>
      <c r="J33" s="38"/>
      <c r="K33" s="15">
        <v>6</v>
      </c>
      <c r="L33" s="41" t="s">
        <v>32</v>
      </c>
      <c r="M33" s="39" t="s">
        <v>79</v>
      </c>
    </row>
    <row r="34" spans="1:13" s="24" customFormat="1" ht="12.75" customHeight="1" x14ac:dyDescent="0.25">
      <c r="A34" s="19" t="s">
        <v>80</v>
      </c>
      <c r="B34" s="61" t="s">
        <v>81</v>
      </c>
      <c r="C34" s="13"/>
      <c r="D34" s="14"/>
      <c r="E34" s="14"/>
      <c r="F34" s="14" t="s">
        <v>19</v>
      </c>
      <c r="G34" s="13">
        <v>8</v>
      </c>
      <c r="H34" s="14">
        <v>16</v>
      </c>
      <c r="I34" s="14"/>
      <c r="J34" s="38"/>
      <c r="K34" s="15">
        <v>6</v>
      </c>
      <c r="L34" s="41" t="s">
        <v>32</v>
      </c>
      <c r="M34" s="39" t="s">
        <v>62</v>
      </c>
    </row>
    <row r="35" spans="1:13" s="24" customFormat="1" ht="12.75" customHeight="1" x14ac:dyDescent="0.25">
      <c r="A35" s="93" t="s">
        <v>82</v>
      </c>
      <c r="B35" s="94"/>
      <c r="C35" s="22">
        <f>+G11+H11+G12+H12+I12+G13+I13+G14+H14+G18+H18+G19+H19+I19+G24+H24+G29+H29+G30+H30</f>
        <v>128</v>
      </c>
      <c r="D35" s="23">
        <f>+G15+I15+G16+H16+G20+H20+I20+G21+H21+I21+G25+H25+G31+H31</f>
        <v>86</v>
      </c>
      <c r="E35" s="23">
        <f>+G17+H17+I17+G22+H22+I22+G23+G26+H26+G32+H32+G33+H33</f>
        <v>112</v>
      </c>
      <c r="F35" s="23">
        <f>+G27+H27+G28+G34+H34+H28</f>
        <v>60</v>
      </c>
      <c r="G35" s="95">
        <f>SUM(C35:F35)</f>
        <v>386</v>
      </c>
      <c r="H35" s="96"/>
      <c r="I35" s="96"/>
      <c r="J35" s="96"/>
      <c r="K35" s="96"/>
      <c r="L35" s="97"/>
      <c r="M35" s="35"/>
    </row>
    <row r="36" spans="1:13" s="24" customFormat="1" ht="12.75" customHeight="1" x14ac:dyDescent="0.25">
      <c r="A36" s="88" t="s">
        <v>83</v>
      </c>
      <c r="B36" s="89"/>
      <c r="C36" s="25">
        <f>+K11+K12+K13+K14+K18+K19+K24+K29+K30</f>
        <v>31</v>
      </c>
      <c r="D36" s="34">
        <f>+K15+K16+K20+K21+K25+K31</f>
        <v>21</v>
      </c>
      <c r="E36" s="34">
        <f>+K17+K22+K23+K26+K32+K33</f>
        <v>30</v>
      </c>
      <c r="F36" s="60">
        <f>+K27+K28+K34</f>
        <v>15</v>
      </c>
      <c r="G36" s="90">
        <f>SUM(C36:F36)</f>
        <v>97</v>
      </c>
      <c r="H36" s="105"/>
      <c r="I36" s="105"/>
      <c r="J36" s="105"/>
      <c r="K36" s="105"/>
      <c r="L36" s="106"/>
      <c r="M36" s="36"/>
    </row>
    <row r="37" spans="1:13" s="24" customFormat="1" ht="12.75" customHeight="1" x14ac:dyDescent="0.25">
      <c r="A37" s="29" t="s">
        <v>84</v>
      </c>
      <c r="B37" s="51"/>
      <c r="C37" s="52"/>
      <c r="D37" s="53"/>
      <c r="E37" s="53"/>
      <c r="F37" s="53"/>
      <c r="G37" s="52"/>
      <c r="H37" s="53"/>
      <c r="I37" s="53"/>
      <c r="J37" s="54"/>
      <c r="K37" s="55"/>
      <c r="L37" s="56"/>
      <c r="M37" s="57"/>
    </row>
    <row r="38" spans="1:13" s="24" customFormat="1" ht="12.75" customHeight="1" x14ac:dyDescent="0.2">
      <c r="A38" s="79" t="s">
        <v>85</v>
      </c>
      <c r="B38" s="80" t="s">
        <v>86</v>
      </c>
      <c r="C38" s="11"/>
      <c r="D38" s="12"/>
      <c r="E38" s="14"/>
      <c r="F38" s="12" t="s">
        <v>87</v>
      </c>
      <c r="G38" s="13">
        <v>8</v>
      </c>
      <c r="H38" s="14">
        <v>4</v>
      </c>
      <c r="I38" s="14"/>
      <c r="J38" s="38"/>
      <c r="K38" s="50">
        <v>3</v>
      </c>
      <c r="L38" s="41" t="s">
        <v>32</v>
      </c>
      <c r="M38" s="19" t="s">
        <v>88</v>
      </c>
    </row>
    <row r="39" spans="1:13" s="24" customFormat="1" ht="12.75" customHeight="1" x14ac:dyDescent="0.2">
      <c r="A39" s="79" t="s">
        <v>89</v>
      </c>
      <c r="B39" s="80" t="s">
        <v>90</v>
      </c>
      <c r="C39" s="11"/>
      <c r="D39" s="12"/>
      <c r="E39" s="14"/>
      <c r="F39" s="12" t="s">
        <v>87</v>
      </c>
      <c r="G39" s="13">
        <v>4</v>
      </c>
      <c r="H39" s="14">
        <v>4</v>
      </c>
      <c r="I39" s="14">
        <v>4</v>
      </c>
      <c r="J39" s="38"/>
      <c r="K39" s="50">
        <v>3</v>
      </c>
      <c r="L39" s="41" t="s">
        <v>32</v>
      </c>
      <c r="M39" s="19" t="s">
        <v>41</v>
      </c>
    </row>
    <row r="40" spans="1:13" s="24" customFormat="1" ht="12.75" customHeight="1" x14ac:dyDescent="0.2">
      <c r="A40" s="87" t="s">
        <v>91</v>
      </c>
      <c r="B40" s="80" t="s">
        <v>92</v>
      </c>
      <c r="C40" s="13"/>
      <c r="D40" s="14"/>
      <c r="E40" s="14"/>
      <c r="F40" s="14" t="s">
        <v>87</v>
      </c>
      <c r="G40" s="13">
        <v>2</v>
      </c>
      <c r="H40" s="14">
        <v>10</v>
      </c>
      <c r="I40" s="14"/>
      <c r="J40" s="38"/>
      <c r="K40" s="50">
        <v>3</v>
      </c>
      <c r="L40" s="41" t="s">
        <v>32</v>
      </c>
      <c r="M40" s="19" t="s">
        <v>93</v>
      </c>
    </row>
    <row r="41" spans="1:13" s="24" customFormat="1" x14ac:dyDescent="0.25">
      <c r="A41" s="93" t="s">
        <v>82</v>
      </c>
      <c r="B41" s="94"/>
      <c r="C41" s="22"/>
      <c r="D41" s="23"/>
      <c r="E41" s="23"/>
      <c r="F41" s="23"/>
      <c r="G41" s="95">
        <f>SUM(C41:F41)</f>
        <v>0</v>
      </c>
      <c r="H41" s="96"/>
      <c r="I41" s="96"/>
      <c r="J41" s="96"/>
      <c r="K41" s="96"/>
      <c r="L41" s="97"/>
      <c r="M41" s="35"/>
    </row>
    <row r="42" spans="1:13" s="24" customFormat="1" x14ac:dyDescent="0.25">
      <c r="A42" s="88" t="s">
        <v>83</v>
      </c>
      <c r="B42" s="89"/>
      <c r="C42" s="25"/>
      <c r="D42" s="34"/>
      <c r="E42" s="34"/>
      <c r="F42" s="34">
        <v>3</v>
      </c>
      <c r="G42" s="90">
        <f>SUM(C42:F42)</f>
        <v>3</v>
      </c>
      <c r="H42" s="105"/>
      <c r="I42" s="105"/>
      <c r="J42" s="105"/>
      <c r="K42" s="105"/>
      <c r="L42" s="106"/>
      <c r="M42" s="36"/>
    </row>
    <row r="43" spans="1:13" s="24" customFormat="1" x14ac:dyDescent="0.25">
      <c r="A43" s="45" t="s">
        <v>94</v>
      </c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8"/>
      <c r="M43" s="27"/>
    </row>
    <row r="44" spans="1:13" s="24" customFormat="1" x14ac:dyDescent="0.25">
      <c r="A44" s="40" t="s">
        <v>95</v>
      </c>
      <c r="B44" s="37" t="s">
        <v>96</v>
      </c>
      <c r="C44" s="20"/>
      <c r="D44" s="21"/>
      <c r="E44" s="21" t="s">
        <v>19</v>
      </c>
      <c r="F44" s="21"/>
      <c r="G44" s="13"/>
      <c r="H44" s="14"/>
      <c r="I44" s="14"/>
      <c r="J44" s="26"/>
      <c r="K44" s="15">
        <v>0</v>
      </c>
      <c r="L44" s="41" t="s">
        <v>20</v>
      </c>
      <c r="M44" s="18" t="s">
        <v>97</v>
      </c>
    </row>
    <row r="45" spans="1:13" s="24" customFormat="1" x14ac:dyDescent="0.25">
      <c r="A45" s="93" t="s">
        <v>82</v>
      </c>
      <c r="B45" s="94"/>
      <c r="C45" s="22">
        <f>SUMIF(C44:C44,"=x",$G44:$G44)+SUMIF(C44:C44,"=x",$H44:$H44)+SUMIF(C44:C44,"=x",$I44:$I44)+SUMIF(C44:C44,"=x",$J44:$J44)</f>
        <v>0</v>
      </c>
      <c r="D45" s="23">
        <f>SUMIF(D44:D44,"=x",$G44:$G44)+SUMIF(D44:D44,"=x",$H44:$H44)+SUMIF(D44:D44,"=x",$I44:$I44)+SUMIF(D44:D44,"=x",$J44:$J44)</f>
        <v>0</v>
      </c>
      <c r="E45" s="23">
        <f>SUMIF(E44:E44,"=x",$G44:$G44)+SUMIF(E44:E44,"=x",$H44:$H44)+SUMIF(E44:E44,"=x",$I44:$I44)+SUMIF(E44:E44,"=x",$J44:$J44)</f>
        <v>0</v>
      </c>
      <c r="F45" s="23">
        <f>SUMIF(F44:F44,"=x",$G44:$G44)+SUMIF(F44:F44,"=x",$H44:$H44)+SUMIF(F44:F44,"=x",$I44:$I44)+SUMIF(F44:F44,"=x",$J44:$J44)</f>
        <v>0</v>
      </c>
      <c r="G45" s="95">
        <f>SUM(C45:F45)</f>
        <v>0</v>
      </c>
      <c r="H45" s="96"/>
      <c r="I45" s="96"/>
      <c r="J45" s="96"/>
      <c r="K45" s="96"/>
      <c r="L45" s="97"/>
      <c r="M45" s="36"/>
    </row>
    <row r="46" spans="1:13" s="24" customFormat="1" x14ac:dyDescent="0.25">
      <c r="A46" s="88" t="s">
        <v>83</v>
      </c>
      <c r="B46" s="89"/>
      <c r="C46" s="25">
        <f>SUMIF(C44:C44,"=x",$K44:$K44)</f>
        <v>0</v>
      </c>
      <c r="D46" s="34">
        <f>SUMIF(D44:D44,"=x",$K44:$K44)</f>
        <v>0</v>
      </c>
      <c r="E46" s="34">
        <f>SUMIF(E44:E44,"=x",$K44:$K44)</f>
        <v>0</v>
      </c>
      <c r="F46" s="34">
        <f>SUMIF(F44:F44,"=x",$K44:$K44)</f>
        <v>0</v>
      </c>
      <c r="G46" s="90">
        <f>SUM(C46:F46)</f>
        <v>0</v>
      </c>
      <c r="H46" s="105"/>
      <c r="I46" s="105"/>
      <c r="J46" s="105"/>
      <c r="K46" s="105"/>
      <c r="L46" s="106"/>
      <c r="M46" s="36"/>
    </row>
    <row r="47" spans="1:13" s="24" customFormat="1" x14ac:dyDescent="0.25">
      <c r="A47" s="29" t="s">
        <v>98</v>
      </c>
      <c r="B47" s="3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s="24" customFormat="1" x14ac:dyDescent="0.25">
      <c r="A48" s="19" t="s">
        <v>99</v>
      </c>
      <c r="B48" s="37" t="s">
        <v>100</v>
      </c>
      <c r="C48" s="11"/>
      <c r="D48" s="12" t="s">
        <v>19</v>
      </c>
      <c r="E48" s="12"/>
      <c r="F48" s="12"/>
      <c r="G48" s="13">
        <v>4</v>
      </c>
      <c r="H48" s="14">
        <v>12</v>
      </c>
      <c r="I48" s="14"/>
      <c r="J48" s="38"/>
      <c r="K48" s="15">
        <v>4</v>
      </c>
      <c r="L48" s="41" t="s">
        <v>32</v>
      </c>
      <c r="M48" s="18" t="s">
        <v>97</v>
      </c>
    </row>
    <row r="49" spans="1:13" s="24" customFormat="1" x14ac:dyDescent="0.25">
      <c r="A49" s="19" t="s">
        <v>101</v>
      </c>
      <c r="B49" s="37" t="s">
        <v>102</v>
      </c>
      <c r="C49" s="11"/>
      <c r="D49" s="12"/>
      <c r="E49" s="12" t="s">
        <v>19</v>
      </c>
      <c r="F49" s="12"/>
      <c r="G49" s="13">
        <v>4</v>
      </c>
      <c r="H49" s="14">
        <v>12</v>
      </c>
      <c r="I49" s="14"/>
      <c r="J49" s="38"/>
      <c r="K49" s="15">
        <v>4</v>
      </c>
      <c r="L49" s="41" t="s">
        <v>32</v>
      </c>
      <c r="M49" s="18" t="s">
        <v>97</v>
      </c>
    </row>
    <row r="50" spans="1:13" s="24" customFormat="1" x14ac:dyDescent="0.25">
      <c r="A50" s="93" t="s">
        <v>82</v>
      </c>
      <c r="B50" s="94"/>
      <c r="C50" s="22">
        <f>SUMIF(C48:C49,"=x",$G48:$G49)+SUMIF(C48:C49,"=x",$H48:$H49)+SUMIF(C48:C49,"=x",$I48:$I49)+SUMIF(C48:C49,"=x",$J48:$J49)</f>
        <v>0</v>
      </c>
      <c r="D50" s="23">
        <f>SUMIF(D48:D49,"=x",$G48:$G49)+SUMIF(D48:D49,"=x",$H48:$H49)+SUMIF(D48:D49,"=x",$I48:$I49)+SUMIF(D48:D49,"=x",$J48:$J49)</f>
        <v>16</v>
      </c>
      <c r="E50" s="23">
        <f>SUMIF(E48:E49,"=x",$G48:$G49)+SUMIF(E48:E49,"=x",$H48:$H49)+SUMIF(E48:E49,"=x",$I48:$I49)+SUMIF(E48:E49,"=x",$J48:$J49)</f>
        <v>16</v>
      </c>
      <c r="F50" s="23">
        <f>SUMIF(F48:F49,"=x",$G48:$G49)+SUMIF(F48:F49,"=x",$H48:$H49)+SUMIF(F48:F49,"=x",$I48:$I49)+SUMIF(F48:F49,"=x",$J48:$J49)</f>
        <v>0</v>
      </c>
      <c r="G50" s="95">
        <f>SUM(C50:F50)</f>
        <v>32</v>
      </c>
      <c r="H50" s="96"/>
      <c r="I50" s="96"/>
      <c r="J50" s="96"/>
      <c r="K50" s="96"/>
      <c r="L50" s="97"/>
      <c r="M50" s="35"/>
    </row>
    <row r="51" spans="1:13" s="24" customFormat="1" x14ac:dyDescent="0.25">
      <c r="A51" s="88" t="s">
        <v>83</v>
      </c>
      <c r="B51" s="89"/>
      <c r="C51" s="25">
        <f>SUMIF(C48:C49,"=x",$K48:$K49)</f>
        <v>0</v>
      </c>
      <c r="D51" s="34">
        <f>SUMIF(D48:D49,"=x",$K48:$K49)</f>
        <v>4</v>
      </c>
      <c r="E51" s="34">
        <f>SUMIF(E48:E49,"=x",$K48:$K49)</f>
        <v>4</v>
      </c>
      <c r="F51" s="34">
        <f>SUMIF(F48:F49,"=x",$K48:$K49)</f>
        <v>0</v>
      </c>
      <c r="G51" s="90">
        <f>SUM(C51:F51)</f>
        <v>8</v>
      </c>
      <c r="H51" s="105"/>
      <c r="I51" s="105"/>
      <c r="J51" s="105"/>
      <c r="K51" s="105"/>
      <c r="L51" s="106"/>
      <c r="M51" s="36"/>
    </row>
    <row r="52" spans="1:13" s="24" customFormat="1" x14ac:dyDescent="0.25">
      <c r="A52" s="29" t="s">
        <v>103</v>
      </c>
      <c r="B52" s="30"/>
      <c r="C52" s="27"/>
      <c r="D52" s="27"/>
      <c r="E52" s="27"/>
      <c r="F52" s="27"/>
      <c r="G52" s="31"/>
      <c r="H52" s="31"/>
      <c r="I52" s="31"/>
      <c r="J52" s="31"/>
      <c r="K52" s="31"/>
      <c r="L52" s="31"/>
      <c r="M52" s="31"/>
    </row>
    <row r="53" spans="1:13" s="24" customFormat="1" x14ac:dyDescent="0.25">
      <c r="A53" s="40" t="s">
        <v>104</v>
      </c>
      <c r="B53" s="49" t="s">
        <v>105</v>
      </c>
      <c r="C53" s="13"/>
      <c r="D53" s="14"/>
      <c r="E53" s="14"/>
      <c r="F53" s="14" t="s">
        <v>19</v>
      </c>
      <c r="G53" s="13"/>
      <c r="H53" s="14"/>
      <c r="I53" s="14"/>
      <c r="J53" s="38">
        <v>14</v>
      </c>
      <c r="K53" s="15">
        <v>3</v>
      </c>
      <c r="L53" s="41" t="s">
        <v>106</v>
      </c>
      <c r="M53" s="18" t="s">
        <v>97</v>
      </c>
    </row>
    <row r="54" spans="1:13" s="24" customFormat="1" x14ac:dyDescent="0.25">
      <c r="A54" s="93" t="s">
        <v>82</v>
      </c>
      <c r="B54" s="94"/>
      <c r="C54" s="22">
        <f>SUMIF(C53:C53,"=x",$G53:$G53)+SUMIF(C53:C53,"=x",$H53:$H53)+SUMIF(C53:C53,"=x",$I53:$I53)+SUMIF(C53:C53,"=x",$J53:$J53)</f>
        <v>0</v>
      </c>
      <c r="D54" s="23">
        <f>SUMIF(D53:D53,"=x",$G53:$G53)+SUMIF(D53:D53,"=x",$H53:$H53)+SUMIF(D53:D53,"=x",$I53:$I53)+SUMIF(D53:D53,"=x",$J53:$J53)</f>
        <v>0</v>
      </c>
      <c r="E54" s="23">
        <f>SUMIF(E53:E53,"=x",$G53:$G53)+SUMIF(E53:E53,"=x",$H53:$H53)+SUMIF(E53:E53,"=x",$I53:$I53)+SUMIF(E53:E53,"=x",$J53:$J53)</f>
        <v>0</v>
      </c>
      <c r="F54" s="23">
        <f>SUMIF(F53:F53,"=x",$G53:$G53)+SUMIF(F53:F53,"=x",$H53:$H53)+SUMIF(F53:F53,"=x",$I53:$I53)+SUMIF(F53:F53,"=x",$J53:$J53)</f>
        <v>14</v>
      </c>
      <c r="G54" s="95">
        <f>SUM(C54:F54)</f>
        <v>14</v>
      </c>
      <c r="H54" s="96"/>
      <c r="I54" s="96"/>
      <c r="J54" s="96"/>
      <c r="K54" s="96"/>
      <c r="L54" s="97"/>
      <c r="M54" s="35"/>
    </row>
    <row r="55" spans="1:13" s="24" customFormat="1" x14ac:dyDescent="0.25">
      <c r="A55" s="88" t="s">
        <v>83</v>
      </c>
      <c r="B55" s="89"/>
      <c r="C55" s="33">
        <f>SUMIF(C53:C53,"=x",$K53:$K53)</f>
        <v>0</v>
      </c>
      <c r="D55" s="34">
        <f>SUMIF(D53:D53,"=x",$K53:$K53)</f>
        <v>0</v>
      </c>
      <c r="E55" s="34">
        <f>SUMIF(E53:E53,"=x",$K53:$K53)</f>
        <v>0</v>
      </c>
      <c r="F55" s="34">
        <f>SUMIF(F53:F53,"=x",$K53:$K53)</f>
        <v>3</v>
      </c>
      <c r="G55" s="90">
        <f>SUM(C55:F55)</f>
        <v>3</v>
      </c>
      <c r="H55" s="91"/>
      <c r="I55" s="91"/>
      <c r="J55" s="91"/>
      <c r="K55" s="91"/>
      <c r="L55" s="92"/>
      <c r="M55" s="36"/>
    </row>
    <row r="56" spans="1:13" s="24" customFormat="1" x14ac:dyDescent="0.25">
      <c r="A56" s="45" t="s">
        <v>107</v>
      </c>
      <c r="B56" s="4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s="24" customFormat="1" x14ac:dyDescent="0.25">
      <c r="A57" s="62" t="s">
        <v>108</v>
      </c>
      <c r="B57" s="63" t="s">
        <v>109</v>
      </c>
      <c r="C57" s="64"/>
      <c r="D57" s="65"/>
      <c r="E57" s="65"/>
      <c r="F57" s="65" t="s">
        <v>19</v>
      </c>
      <c r="G57" s="66"/>
      <c r="H57" s="67">
        <v>6</v>
      </c>
      <c r="I57" s="67"/>
      <c r="J57" s="68"/>
      <c r="K57" s="69">
        <v>1</v>
      </c>
      <c r="L57" s="70" t="s">
        <v>110</v>
      </c>
      <c r="M57" s="71" t="s">
        <v>111</v>
      </c>
    </row>
    <row r="58" spans="1:13" s="24" customFormat="1" x14ac:dyDescent="0.25">
      <c r="A58" s="62" t="s">
        <v>112</v>
      </c>
      <c r="B58" s="72" t="s">
        <v>107</v>
      </c>
      <c r="C58" s="73"/>
      <c r="D58" s="73"/>
      <c r="E58" s="73"/>
      <c r="F58" s="73" t="s">
        <v>19</v>
      </c>
      <c r="G58" s="74"/>
      <c r="H58" s="74">
        <v>0</v>
      </c>
      <c r="I58" s="74"/>
      <c r="J58" s="74"/>
      <c r="K58" s="74">
        <v>2</v>
      </c>
      <c r="L58" s="75" t="s">
        <v>110</v>
      </c>
      <c r="M58" s="76" t="s">
        <v>111</v>
      </c>
    </row>
    <row r="59" spans="1:13" s="24" customFormat="1" x14ac:dyDescent="0.25">
      <c r="A59" s="98" t="s">
        <v>82</v>
      </c>
      <c r="B59" s="99"/>
      <c r="C59" s="77">
        <f>SUMIF(C57:C57,"=x",$G57:$G57)+SUMIF(C57:C57,"=x",$H57:$H57)+SUMIF(C57:C57,"=x",$I57:$I57)+SUMIF(C57:C57,"=x",$J57:$J57)</f>
        <v>0</v>
      </c>
      <c r="D59" s="78">
        <f>SUMIF(D57:D57,"=x",$G57:$G57)+SUMIF(D57:D57,"=x",$H57:$H57)+SUMIF(D57:D57,"=x",$I57:$I57)+SUMIF(D57:D57,"=x",$J57:$J57)</f>
        <v>0</v>
      </c>
      <c r="E59" s="78">
        <f>SUMIF(E57:E57,"=x",$G57:$G57)+SUMIF(E57:E57,"=x",$H57:$H57)+SUMIF(E57:E57,"=x",$I57:$I57)+SUMIF(E57:E57,"=x",$J57:$J57)</f>
        <v>0</v>
      </c>
      <c r="F59" s="78">
        <f>SUMIF(F57:F57,"=x",$G57:$G57)+SUMIF(F57:F57,"=x",$H57:$H57)+SUMIF(F57:F57,"=x",$I57:$I57)+SUMIF(F57:F57,"=x",$J57:$J57)</f>
        <v>6</v>
      </c>
      <c r="G59" s="100">
        <f>SUM(C59:F59)</f>
        <v>6</v>
      </c>
      <c r="H59" s="101"/>
      <c r="I59" s="101"/>
      <c r="J59" s="101"/>
      <c r="K59" s="101"/>
      <c r="L59" s="102"/>
      <c r="M59" s="36"/>
    </row>
    <row r="60" spans="1:13" s="24" customFormat="1" x14ac:dyDescent="0.25">
      <c r="A60" s="103" t="s">
        <v>83</v>
      </c>
      <c r="B60" s="104"/>
      <c r="C60" s="25">
        <f>SUMIF(C57:C57,"=x",$K57:$K57)</f>
        <v>0</v>
      </c>
      <c r="D60" s="34">
        <f>SUMIF(D57:D57,"=x",$K57:$K57)</f>
        <v>0</v>
      </c>
      <c r="E60" s="34">
        <f>SUMIF(E57:E57,"=x",$K57:$K57)</f>
        <v>0</v>
      </c>
      <c r="F60" s="34">
        <v>3</v>
      </c>
      <c r="G60" s="90">
        <f>SUM(K57:K58)</f>
        <v>3</v>
      </c>
      <c r="H60" s="105"/>
      <c r="I60" s="105"/>
      <c r="J60" s="105"/>
      <c r="K60" s="105"/>
      <c r="L60" s="106"/>
      <c r="M60" s="36"/>
    </row>
    <row r="61" spans="1:13" x14ac:dyDescent="0.2">
      <c r="A61" s="45" t="s">
        <v>113</v>
      </c>
      <c r="B61" s="4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2">
      <c r="A62" s="62" t="s">
        <v>114</v>
      </c>
      <c r="B62" s="63" t="s">
        <v>113</v>
      </c>
      <c r="C62" s="64" t="s">
        <v>19</v>
      </c>
      <c r="D62" s="65"/>
      <c r="E62" s="65"/>
      <c r="F62" s="65"/>
      <c r="G62" s="66"/>
      <c r="H62" s="67">
        <v>0</v>
      </c>
      <c r="I62" s="67"/>
      <c r="J62" s="68"/>
      <c r="K62" s="69">
        <v>0</v>
      </c>
      <c r="L62" s="70" t="s">
        <v>110</v>
      </c>
      <c r="M62" s="71" t="s">
        <v>115</v>
      </c>
    </row>
    <row r="63" spans="1:13" x14ac:dyDescent="0.2">
      <c r="A63" s="98" t="s">
        <v>82</v>
      </c>
      <c r="B63" s="99"/>
      <c r="C63" s="77">
        <f>SUMIF(C61:C61,"=x",$G61:$G61)+SUMIF(C61:C61,"=x",$H61:$H61)+SUMIF(C61:C61,"=x",$I61:$I61)+SUMIF(C61:C61,"=x",$J61:$J61)</f>
        <v>0</v>
      </c>
      <c r="D63" s="78">
        <f>SUMIF(D61:D61,"=x",$G61:$G61)+SUMIF(D61:D61,"=x",$H61:$H61)+SUMIF(D61:D61,"=x",$I61:$I61)+SUMIF(D61:D61,"=x",$J61:$J61)</f>
        <v>0</v>
      </c>
      <c r="E63" s="78">
        <f>SUMIF(E61:E61,"=x",$G61:$G61)+SUMIF(E61:E61,"=x",$H61:$H61)+SUMIF(E61:E61,"=x",$I61:$I61)+SUMIF(E61:E61,"=x",$J61:$J61)</f>
        <v>0</v>
      </c>
      <c r="F63" s="78">
        <f>SUMIF(F61:F61,"=x",$G61:$G61)+SUMIF(F61:F61,"=x",$H61:$H61)+SUMIF(F61:F61,"=x",$I61:$I61)+SUMIF(F61:F61,"=x",$J61:$J61)</f>
        <v>0</v>
      </c>
      <c r="G63" s="100">
        <f>SUM(C63:F63)</f>
        <v>0</v>
      </c>
      <c r="H63" s="101"/>
      <c r="I63" s="101"/>
      <c r="J63" s="101"/>
      <c r="K63" s="101"/>
      <c r="L63" s="102"/>
      <c r="M63" s="36"/>
    </row>
    <row r="64" spans="1:13" x14ac:dyDescent="0.2">
      <c r="A64" s="103" t="s">
        <v>83</v>
      </c>
      <c r="B64" s="104"/>
      <c r="C64" s="25">
        <f>SUMIF(C61:C61,"=x",$K61:$K61)</f>
        <v>0</v>
      </c>
      <c r="D64" s="34">
        <f>SUMIF(D61:D61,"=x",$K61:$K61)</f>
        <v>0</v>
      </c>
      <c r="E64" s="34">
        <f>SUMIF(E61:E61,"=x",$K61:$K61)</f>
        <v>0</v>
      </c>
      <c r="F64" s="34">
        <f>SUMIF(F61:F61,"=x",$K61:$K61)</f>
        <v>0</v>
      </c>
      <c r="G64" s="90">
        <v>0</v>
      </c>
      <c r="H64" s="105"/>
      <c r="I64" s="105"/>
      <c r="J64" s="105"/>
      <c r="K64" s="105"/>
      <c r="L64" s="106"/>
      <c r="M64" s="36"/>
    </row>
    <row r="65" spans="1:13" x14ac:dyDescent="0.2">
      <c r="A65" s="45" t="s">
        <v>116</v>
      </c>
      <c r="B65" s="4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x14ac:dyDescent="0.2">
      <c r="A66" s="62"/>
      <c r="B66" s="63" t="s">
        <v>117</v>
      </c>
      <c r="C66" s="64" t="s">
        <v>19</v>
      </c>
      <c r="D66" s="65" t="s">
        <v>19</v>
      </c>
      <c r="E66" s="65" t="s">
        <v>19</v>
      </c>
      <c r="F66" s="65" t="s">
        <v>19</v>
      </c>
      <c r="G66" s="66"/>
      <c r="H66" s="67"/>
      <c r="I66" s="67"/>
      <c r="J66" s="68"/>
      <c r="K66" s="69">
        <v>6</v>
      </c>
      <c r="L66" s="70" t="s">
        <v>110</v>
      </c>
      <c r="M66" s="71"/>
    </row>
    <row r="67" spans="1:13" x14ac:dyDescent="0.2">
      <c r="A67" s="98" t="s">
        <v>82</v>
      </c>
      <c r="B67" s="99"/>
      <c r="C67" s="77">
        <f>SUMIF(C65:C65,"=x",$G65:$G65)+SUMIF(C65:C65,"=x",$H65:$H65)+SUMIF(C65:C65,"=x",$I65:$I65)+SUMIF(C65:C65,"=x",$J65:$J65)</f>
        <v>0</v>
      </c>
      <c r="D67" s="78">
        <f>SUMIF(D65:D65,"=x",$G65:$G65)+SUMIF(D65:D65,"=x",$H65:$H65)+SUMIF(D65:D65,"=x",$I65:$I65)+SUMIF(D65:D65,"=x",$J65:$J65)</f>
        <v>0</v>
      </c>
      <c r="E67" s="78">
        <f>SUMIF(E65:E65,"=x",$G65:$G65)+SUMIF(E65:E65,"=x",$H65:$H65)+SUMIF(E65:E65,"=x",$I65:$I65)+SUMIF(E65:E65,"=x",$J65:$J65)</f>
        <v>0</v>
      </c>
      <c r="F67" s="78">
        <f>SUMIF(F65:F65,"=x",$G65:$G65)+SUMIF(F65:F65,"=x",$H65:$H65)+SUMIF(F65:F65,"=x",$I65:$I65)+SUMIF(F65:F65,"=x",$J65:$J65)</f>
        <v>0</v>
      </c>
      <c r="G67" s="100">
        <v>0</v>
      </c>
      <c r="H67" s="101"/>
      <c r="I67" s="101"/>
      <c r="J67" s="101"/>
      <c r="K67" s="101"/>
      <c r="L67" s="102"/>
      <c r="M67" s="36"/>
    </row>
    <row r="68" spans="1:13" x14ac:dyDescent="0.2">
      <c r="A68" s="103" t="s">
        <v>83</v>
      </c>
      <c r="B68" s="104"/>
      <c r="C68" s="90">
        <v>6</v>
      </c>
      <c r="D68" s="91"/>
      <c r="E68" s="91"/>
      <c r="F68" s="92"/>
      <c r="G68" s="90">
        <f>SUM(K65:K66)</f>
        <v>6</v>
      </c>
      <c r="H68" s="105"/>
      <c r="I68" s="105"/>
      <c r="J68" s="105"/>
      <c r="K68" s="105"/>
      <c r="L68" s="106"/>
      <c r="M68" s="36"/>
    </row>
    <row r="69" spans="1:13" x14ac:dyDescent="0.2">
      <c r="A69" s="29" t="s">
        <v>118</v>
      </c>
      <c r="B69" s="30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8"/>
    </row>
    <row r="70" spans="1:13" x14ac:dyDescent="0.2">
      <c r="A70" s="93" t="s">
        <v>82</v>
      </c>
      <c r="B70" s="94"/>
      <c r="C70" s="22">
        <f>SUM(C35)</f>
        <v>128</v>
      </c>
      <c r="D70" s="23">
        <f>SUM(D50+D35)</f>
        <v>102</v>
      </c>
      <c r="E70" s="23">
        <f>SUM(E35+E41+E50)</f>
        <v>128</v>
      </c>
      <c r="F70" s="23">
        <f>SUM(F59+F54+F35)</f>
        <v>80</v>
      </c>
      <c r="G70" s="95">
        <f>SUM(C70:F70)</f>
        <v>438</v>
      </c>
      <c r="H70" s="96"/>
      <c r="I70" s="96"/>
      <c r="J70" s="96"/>
      <c r="K70" s="96"/>
      <c r="L70" s="97"/>
      <c r="M70" s="35"/>
    </row>
    <row r="71" spans="1:13" x14ac:dyDescent="0.2">
      <c r="A71" s="88" t="s">
        <v>83</v>
      </c>
      <c r="B71" s="89"/>
      <c r="C71" s="25">
        <f>SUM(C36)</f>
        <v>31</v>
      </c>
      <c r="D71" s="34">
        <f>SUM(D36+D51)</f>
        <v>25</v>
      </c>
      <c r="E71" s="34">
        <f>SUM(E51+E42+E36)</f>
        <v>34</v>
      </c>
      <c r="F71" s="34">
        <f>SUM(C68+F60+F55+F36)</f>
        <v>27</v>
      </c>
      <c r="G71" s="90">
        <f>+G68+G60+G55+G51+G42+G36</f>
        <v>120</v>
      </c>
      <c r="H71" s="105"/>
      <c r="I71" s="105"/>
      <c r="J71" s="105"/>
      <c r="K71" s="105"/>
      <c r="L71" s="106"/>
      <c r="M71" s="36"/>
    </row>
    <row r="72" spans="1:13" x14ac:dyDescent="0.2">
      <c r="A72" s="24"/>
      <c r="B72" s="24"/>
    </row>
    <row r="74" spans="1:13" x14ac:dyDescent="0.2">
      <c r="A74" s="32" t="s">
        <v>6</v>
      </c>
    </row>
    <row r="75" spans="1:13" x14ac:dyDescent="0.2">
      <c r="A75" s="4" t="s">
        <v>119</v>
      </c>
    </row>
    <row r="76" spans="1:13" x14ac:dyDescent="0.2">
      <c r="A76" s="4" t="s">
        <v>120</v>
      </c>
    </row>
    <row r="77" spans="1:13" x14ac:dyDescent="0.2">
      <c r="A77" s="4"/>
    </row>
    <row r="78" spans="1:13" x14ac:dyDescent="0.2">
      <c r="A78" s="32" t="s">
        <v>121</v>
      </c>
    </row>
    <row r="79" spans="1:13" x14ac:dyDescent="0.2">
      <c r="A79" s="4" t="s">
        <v>122</v>
      </c>
    </row>
    <row r="80" spans="1:13" x14ac:dyDescent="0.2">
      <c r="A80" s="4" t="s">
        <v>123</v>
      </c>
    </row>
    <row r="81" spans="1:1" x14ac:dyDescent="0.2">
      <c r="A81" s="4" t="s">
        <v>124</v>
      </c>
    </row>
    <row r="82" spans="1:1" x14ac:dyDescent="0.2">
      <c r="A82" s="4" t="s">
        <v>125</v>
      </c>
    </row>
    <row r="83" spans="1:1" x14ac:dyDescent="0.2">
      <c r="A83" s="4"/>
    </row>
    <row r="85" spans="1:1" x14ac:dyDescent="0.2">
      <c r="A85" s="32" t="s">
        <v>126</v>
      </c>
    </row>
    <row r="86" spans="1:1" x14ac:dyDescent="0.2">
      <c r="A86" s="4" t="s">
        <v>127</v>
      </c>
    </row>
    <row r="87" spans="1:1" x14ac:dyDescent="0.2">
      <c r="A87" s="4" t="s">
        <v>128</v>
      </c>
    </row>
  </sheetData>
  <mergeCells count="47">
    <mergeCell ref="A4:M4"/>
    <mergeCell ref="A1:M1"/>
    <mergeCell ref="A2:M2"/>
    <mergeCell ref="A41:B41"/>
    <mergeCell ref="G41:L41"/>
    <mergeCell ref="M7:M8"/>
    <mergeCell ref="A42:B42"/>
    <mergeCell ref="G42:L42"/>
    <mergeCell ref="A7:A8"/>
    <mergeCell ref="B7:B8"/>
    <mergeCell ref="C7:F7"/>
    <mergeCell ref="G7:J7"/>
    <mergeCell ref="K7:K8"/>
    <mergeCell ref="L7:L8"/>
    <mergeCell ref="A35:B35"/>
    <mergeCell ref="G35:L35"/>
    <mergeCell ref="A36:B36"/>
    <mergeCell ref="G36:L36"/>
    <mergeCell ref="A51:B51"/>
    <mergeCell ref="G51:L51"/>
    <mergeCell ref="A45:B45"/>
    <mergeCell ref="G45:L45"/>
    <mergeCell ref="A46:B46"/>
    <mergeCell ref="G46:L46"/>
    <mergeCell ref="A50:B50"/>
    <mergeCell ref="G50:L50"/>
    <mergeCell ref="A67:B67"/>
    <mergeCell ref="G67:L67"/>
    <mergeCell ref="A71:B71"/>
    <mergeCell ref="G71:L71"/>
    <mergeCell ref="A70:B70"/>
    <mergeCell ref="G70:L70"/>
    <mergeCell ref="A68:B68"/>
    <mergeCell ref="C68:F68"/>
    <mergeCell ref="G68:L68"/>
    <mergeCell ref="A60:B60"/>
    <mergeCell ref="G60:L60"/>
    <mergeCell ref="A63:B63"/>
    <mergeCell ref="G63:L63"/>
    <mergeCell ref="A64:B64"/>
    <mergeCell ref="G64:L64"/>
    <mergeCell ref="A55:B55"/>
    <mergeCell ref="G55:L55"/>
    <mergeCell ref="A54:B54"/>
    <mergeCell ref="G54:L54"/>
    <mergeCell ref="A59:B59"/>
    <mergeCell ref="G59:L59"/>
  </mergeCells>
  <printOptions horizontalCentered="1"/>
  <pageMargins left="0.19685039370078741" right="0.19685039370078741" top="0.19685039370078741" bottom="0.19685039370078741" header="0" footer="0"/>
  <pageSetup paperSize="9" scale="4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2026-01-07T10:01:55Z</dcterms:modified>
</cp:coreProperties>
</file>